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Data" sheetId="1" r:id="rId1"/>
    <sheet name="Hours of Operation" sheetId="2" r:id="rId2"/>
    <sheet name="Allow Phone Registration" sheetId="3" r:id="rId3"/>
    <sheet name="Allow Walk In Registration" sheetId="4" r:id="rId4"/>
    <sheet name="Reducing Mailings" sheetId="5" r:id="rId5"/>
    <sheet name="Hiring Freeze" sheetId="6" r:id="rId6"/>
    <sheet name="Canceled Travel &amp; Registration" sheetId="7" r:id="rId7"/>
    <sheet name="Assessment" sheetId="8" r:id="rId8"/>
    <sheet name="Summary" sheetId="9" r:id="rId9"/>
  </sheets>
  <definedNames/>
  <calcPr fullCalcOnLoad="1"/>
</workbook>
</file>

<file path=xl/sharedStrings.xml><?xml version="1.0" encoding="utf-8"?>
<sst xmlns="http://schemas.openxmlformats.org/spreadsheetml/2006/main" count="642" uniqueCount="175">
  <si>
    <t>School Name</t>
  </si>
  <si>
    <t>El Camino College</t>
  </si>
  <si>
    <t>From</t>
  </si>
  <si>
    <t>To</t>
  </si>
  <si>
    <t>M-Th 8:00 am to 7:00 pm and Friday 9:00 am to 1:00 pm</t>
  </si>
  <si>
    <t>M-Th 9:00 am to 6:00 pm and closed to the public on Friday.</t>
  </si>
  <si>
    <t>Gain/Loss</t>
  </si>
  <si>
    <t>Walk-In Registration</t>
  </si>
  <si>
    <t>Allow?</t>
  </si>
  <si>
    <t>Change?</t>
  </si>
  <si>
    <t>No</t>
  </si>
  <si>
    <t>Yes</t>
  </si>
  <si>
    <t>What?</t>
  </si>
  <si>
    <t>Registration Appointment</t>
  </si>
  <si>
    <t>Hiring Freeze</t>
  </si>
  <si>
    <t>FT</t>
  </si>
  <si>
    <t>PT</t>
  </si>
  <si>
    <t>San Joaquin Delta College</t>
  </si>
  <si>
    <t>?</t>
  </si>
  <si>
    <t>Only respond to calls to Admissions &amp; Records, before responding to all calls to campus.</t>
  </si>
  <si>
    <t>Ohlone College</t>
  </si>
  <si>
    <t>I have cut my student hourly help for 09-10 ($25,400)</t>
  </si>
  <si>
    <t xml:space="preserve">10am – 12pm, Mon – Thurs; 4 – 5 pm, Mon, Wed, </t>
  </si>
  <si>
    <t xml:space="preserve">10am – 2pm, 4 – 5pm, Mon – Wed, till 6pm on Thurs, closed on Fridays </t>
  </si>
  <si>
    <t>Phone Registration</t>
  </si>
  <si>
    <t>Communicate everything via e mail. Class schedule mailing will be reduced, but the Curriculum &amp; Scheduling Office is responsible for that.</t>
  </si>
  <si>
    <t>Likely</t>
  </si>
  <si>
    <t>Folsom Lake College</t>
  </si>
  <si>
    <t>Monday-Thursday, 8am-7:30pm, Fridays, 8am-4:30pm</t>
  </si>
  <si>
    <t>Mon-Thur, 8:30-6:30pm, Friday, 8:30-4:30.</t>
  </si>
  <si>
    <t>We no longer mail welcome letters - rely on email.  We will not mail class schedules (refer to online schedule).   We will not mail letters to potential degree candidates (with 50+ units).</t>
  </si>
  <si>
    <t>Will print diplomas through Paradigm - will no longer print certificates.  This will be done in-house at significant cost savings.</t>
  </si>
  <si>
    <t xml:space="preserve">Orange Coast College </t>
  </si>
  <si>
    <t xml:space="preserve">8am to 6:30pm M-Th, 8am to 2pm Fridays.  </t>
  </si>
  <si>
    <t>8am to 5pm on Monday and Tuesday, 9am -6:30pm Wednesday &amp; Thursday, 9am to 2pm Fridays</t>
  </si>
  <si>
    <t>Email only for Admission, Registration, etc…</t>
  </si>
  <si>
    <t>Bakersfield College</t>
  </si>
  <si>
    <t xml:space="preserve">We stopped printing class schedules last year.  </t>
  </si>
  <si>
    <t>Most</t>
  </si>
  <si>
    <t>Mission College</t>
  </si>
  <si>
    <t>M - Th = 9:00am - 6:00pm, F = 10:00am - 3:00pm</t>
  </si>
  <si>
    <t>M/T = 10:00am - 6:30pm, W/Th = 9:00am - 5:00pm, F = 11:00am - 2:00pm</t>
  </si>
  <si>
    <t>Other Cut</t>
  </si>
  <si>
    <t>Irvine Valley College</t>
  </si>
  <si>
    <t>Monday – Thursday 9:00 am – 6:00 pm and Friday 9:00 am – 3:00 pm.</t>
  </si>
  <si>
    <t>We stopped mailing permits to register and bills to our non-credit students.  We also did not send class schedules to all district residents.  Instead a post card was mailed to them informing them the class schedule is online and available for purchase in the College Bookstore for $1.00.  We have never charged for the class schedule.  A limited # of courtesy copies were available to selected offices.  A&amp;R was allocated 4,000 copies for fall semester.</t>
  </si>
  <si>
    <t>Skyline College</t>
  </si>
  <si>
    <t>8 a.m. – 7 p.m M-Th; 8-4:30 Friday</t>
  </si>
  <si>
    <t>8-4:30 M &amp; Th; 8-7 Tu/Wed; 8-12 Friday.</t>
  </si>
  <si>
    <t>Probably will reduce schedule/bills to one mailing or eliminate altogether and use email.  Not sure what will happen w/class schedules for Sp 10.   All things like this may go in the form of email now.    </t>
  </si>
  <si>
    <t>Reduction in Mailing</t>
  </si>
  <si>
    <t>College of the Desert</t>
  </si>
  <si>
    <t>9 am to 6 pm, and close on Friday’s</t>
  </si>
  <si>
    <t>Hours of Operation (Fall Only)</t>
  </si>
  <si>
    <t>Class Schedules were mailed but limited. Everything else is on the web. However, with the fee increase we plan to mail out a hard copy letter.</t>
  </si>
  <si>
    <t>Barstow College</t>
  </si>
  <si>
    <t>Imperial Valley</t>
  </si>
  <si>
    <t xml:space="preserve">Ceased mailing Class Schedules to all households in the Imperial Valley.  They are available for pick-up on campus, at the extended campus offices, and in a few places around the Valley (i.e., libraries).  </t>
  </si>
  <si>
    <t>Santa Rosa Junior College</t>
  </si>
  <si>
    <t>Closed to the public on Fridays indefinitely.</t>
  </si>
  <si>
    <t>We have eliminated all mailings except for notification of Progress and Academic Dismissal notices. Everything else is email notice or the “inbox” in the student portal online.</t>
  </si>
  <si>
    <t>paper applications two weeks ago – only allow CCCApply – this has been the most difficult change/cutback – not going over well with a lot of special programs – but I am persevering!  Loss of staff has necessitated this.</t>
  </si>
  <si>
    <t>Santa Ana College</t>
  </si>
  <si>
    <t>Closed at 9pm, now closed at 7pm.</t>
  </si>
  <si>
    <t>All mailings have ceased, Official communications are now via email.</t>
  </si>
  <si>
    <t>Lake Tahoe Community College</t>
  </si>
  <si>
    <t>Changed</t>
  </si>
  <si>
    <t>Proposed</t>
  </si>
  <si>
    <t>MiraCosta College</t>
  </si>
  <si>
    <t>Foothill College</t>
  </si>
  <si>
    <t>Our office hours have been changed from 8-7 to 8-6.</t>
  </si>
  <si>
    <t>Students still receive schedules in the mail. The cut in cost was in the design of the schedule booklet which was once a booklet and is now a newspaper.</t>
  </si>
  <si>
    <t>Saddleback College</t>
  </si>
  <si>
    <t>Next semester we will not mail the printed schedule.</t>
  </si>
  <si>
    <t>Fr:  8:30am – 6:30pm  To: 9am-6pm</t>
  </si>
  <si>
    <t>San Jose City College</t>
  </si>
  <si>
    <t>Some</t>
  </si>
  <si>
    <t>Santa Barbara City College</t>
  </si>
  <si>
    <t>M - Th, 8 a.m. - 6:45 p.m. and F 8 a.m. - 4:15 p.m.</t>
  </si>
  <si>
    <t>M, T, Th 9 a.m. - 4:15 p.m.; W 9 a.m. - 6:45 p.m.; F 9 a.m. - 1 p.m.</t>
  </si>
  <si>
    <t>We stopped mailing a welcome letter and an enrollment checklist. We were solely depending on email as communicating this important information. The volume of phone calls from students/parents about what to do next were overwhelming. We reinstated the mailings but need to look at this again...</t>
  </si>
  <si>
    <t>We have significantly reduced student and hourly staff college wide.</t>
  </si>
  <si>
    <t>We have extended our hours on Friday --not cut hours.  We now close at 5:00pm on Fri instead of 3:00pm.</t>
  </si>
  <si>
    <t>Chabot College</t>
  </si>
  <si>
    <t>MTWTh 9am to 7pm and F 9am to 12n.</t>
  </si>
  <si>
    <t>We plan to reduce service hours after census and close from 2-5 MTWTh afternoons for 8 weeks.</t>
  </si>
  <si>
    <t>We only mail registration mailers to a targeted group of students.  We rely on our CCCApply confirmation email  and our follow-up  registration email generated by IT to get the word out.  I also have a team of two</t>
  </si>
  <si>
    <t>(1.5 fte) who are assigned to send mass email reminders along with their other duties. We use our web portal and our homepage to broadcast registration announcement.</t>
  </si>
  <si>
    <t>Victor Valley College</t>
  </si>
  <si>
    <t>De Anza College</t>
  </si>
  <si>
    <t>All our communication is done via email and this has not changed.</t>
  </si>
  <si>
    <t>No budget for any hourly staff.  Working with student work study, but this has reduced phone, info desk, and support services to permanent staff.</t>
  </si>
  <si>
    <t>Santa Monica College</t>
  </si>
  <si>
    <t>Monday-Thursday 8a.m.-7:30pm, Friday 7:30a.m.-4:30pm</t>
  </si>
  <si>
    <t xml:space="preserve">Monday’s 8-5, T/W/Th’s 8am-7:30pm, Fri 7:30-4:30 </t>
  </si>
  <si>
    <t>Phasing out phone registration in the next 2-3 years.</t>
  </si>
  <si>
    <t>We’re planning on using more eblasts to students and sending postcards to direct them to websites instead of lengthy mailings.</t>
  </si>
  <si>
    <t xml:space="preserve">Fresno City College </t>
  </si>
  <si>
    <t>We are working on formatting our registration statement and mailers to an online version. We are assigning emails to all of our students and trying to convince the higher ups this should be our only means of communicating with students. Understanding some of our students do not have computers, but many have internet access on their phones and we have plenty of labs open for their convenience. A&amp;R will be moving most if not all of our correspondence to electronic through the use of Word Mail Merge or Student system communication management.</t>
  </si>
  <si>
    <t>Chaffey College</t>
  </si>
  <si>
    <t>We send postcards for registration appointment dates, but those will be phased out Spring semester because students also receive this information by e-mail.  We haven’t made a decision whether class schedules will be continued to be sent to the community. </t>
  </si>
  <si>
    <t>We have cut ALL overtime.</t>
  </si>
  <si>
    <t>Fullerton College</t>
  </si>
  <si>
    <t>Mon - Thur 8:00 - 6:30 and Fri 8:00 - 2:00.</t>
  </si>
  <si>
    <t xml:space="preserve">We quit mailing registration appointments and printouts a few semesters ago.  </t>
  </si>
  <si>
    <t xml:space="preserve">College of San Mateo </t>
  </si>
  <si>
    <t xml:space="preserve">7:30 am – 7:00 pm  Mon thru Thurs; and 7:30 am – 4:30 pm on </t>
  </si>
  <si>
    <t xml:space="preserve">Mon &amp; Thurs 8:00 am – 4:30 pm; Tues &amp; Wed 8:00 am – 7:00 pm; and 8:00 – 12 noon on Friday.  </t>
  </si>
  <si>
    <t>Elimination of class schedule/invoice mailings starting in spring 2010</t>
  </si>
  <si>
    <t>Allan Hancock College</t>
  </si>
  <si>
    <t>We no longer mail out the class schedule to everyone in the community</t>
  </si>
  <si>
    <t>No student workers.</t>
  </si>
  <si>
    <t>All</t>
  </si>
  <si>
    <t>Hartnell College</t>
  </si>
  <si>
    <t>City College of San Francisco</t>
  </si>
  <si>
    <t>We send registration appointment mailers to a limited group of students.</t>
  </si>
  <si>
    <t xml:space="preserve">We no longer mail out registration priority notices. They are sent by email. </t>
  </si>
  <si>
    <t>College of the Canyons</t>
  </si>
  <si>
    <t>Monday- Thursday 10am to 7pm.</t>
  </si>
  <si>
    <t xml:space="preserve">We only mail registration mailers to a targeted group of students.  </t>
  </si>
  <si>
    <t>Los Medanos College</t>
  </si>
  <si>
    <t>College of the Redwoods</t>
  </si>
  <si>
    <t>We are going to have college-assigned email addresses for the fall term.  We’ll be communicating with students solely through that mode.  Last week we began emailing welcome letters to our new applicants.  Until the college-assigned email addresses are a reality, those without a personal email in our system will still receive a mailed letter.</t>
  </si>
  <si>
    <t xml:space="preserve">Long Beach City College </t>
  </si>
  <si>
    <t>Mailing budget has been cut so we are in the middle of switching to email communication first and mail second for those who do not have an email on file.</t>
  </si>
  <si>
    <t>Layoffs will only touch us if the categorical program people bump our people.  Temporary staff has been cut.</t>
  </si>
  <si>
    <t>Future</t>
  </si>
  <si>
    <t xml:space="preserve">Los Angeles City College </t>
  </si>
  <si>
    <t>10am – 6pm Mon – Thursday and Friday’s from 10am – 2pm</t>
  </si>
  <si>
    <t>8:30am – 7:00pm Mon – Thursday and Friday’s from 8:30am – 2:00pm.</t>
  </si>
  <si>
    <t xml:space="preserve">We reduced in half the number of registration postcards we mail students. We use Connect Ed to notify students of their registration appointment and also send out an email. </t>
  </si>
  <si>
    <t>El Camino College Compton Center</t>
  </si>
  <si>
    <t>M-Th 8:00 a.m. to 6:30 p.m. &amp; F 8:00 a.m. to 4:30 p.m.</t>
  </si>
  <si>
    <t>M-Th 8:00 a.m. to 6:30 p.m. &amp; F 8:00 a.m. to 1:00 p.m.</t>
  </si>
  <si>
    <t>No.</t>
  </si>
  <si>
    <t xml:space="preserve">Monday-Thursday, 8:00AM-7:00PM; Friday, 8:00AM-noon </t>
  </si>
  <si>
    <t xml:space="preserve">Monday-Thursday, 8:00AM-6:00PM; Friday, 8:00AM-noon </t>
  </si>
  <si>
    <t xml:space="preserve">Mon and Tue  8:00 - 6:30, Wed and Thur 8:00 - 4:00 and Fri 8:00 - 12:00.  </t>
  </si>
  <si>
    <t>Monday-Thursday 7:30 a.m. to 7:00 p.m.  Friday 7:30 to 5:00.</t>
  </si>
  <si>
    <t xml:space="preserve">Will eliminate paper app and BOGFW app from Spring schedule to go as paperless as possible.  </t>
  </si>
  <si>
    <t>Riohondo College</t>
  </si>
  <si>
    <t>We plan to send as much information via email.</t>
  </si>
  <si>
    <t>LA PIERCE COLLEGE</t>
  </si>
  <si>
    <t>No more temporary employees.</t>
  </si>
  <si>
    <t>Citrus College</t>
  </si>
  <si>
    <t xml:space="preserve">Mon – Thur 8 – 7pm and Fri 8 – 4:30pm. </t>
  </si>
  <si>
    <t xml:space="preserve">Monday 8-5p, Tuesday &amp; Wednesday 8-7p and Thursday 8-5p.  8 – 4:30p on Friday. </t>
  </si>
  <si>
    <t>Did have a HELP desk, which we have eliminated for 2009 Summer and Fall Registration.</t>
  </si>
  <si>
    <t>Summer and Fall Class Schedules were not printed (a small quantity for the office staff were printed). Our web site for the Class Schedule was redesigned to include a complete pdf file of the class schedule, and a ‘live’ site of the course listings so students could check the status of a class without actually logging on to the registration site.  Mailings to the community were stopped, with the exception of a 5x7 postcard to the local community and the current student population announcing the change and giving the web address, etc.</t>
  </si>
  <si>
    <t>Gavilan College</t>
  </si>
  <si>
    <t>We drastically reduced printing budget and only make schedules to have in public places...we no longer mail out to students--the schedule is available online and is updated daily if not hourly with any changes.</t>
  </si>
  <si>
    <t>Sacramento City College</t>
  </si>
  <si>
    <t>We are exploring and trying to get approval for a reduction in hours to use as processing time.  (e.g. Close at 5pm two nights and close at noon on Friday)</t>
  </si>
  <si>
    <t>We are cutting back on all mailings to students since we are receiving charge-backs on all postage costs.  We are communicating via email or SARS call.</t>
  </si>
  <si>
    <t>We have reduced our temporary staffing budgets by 20-30%</t>
  </si>
  <si>
    <t>Pasadena City College</t>
  </si>
  <si>
    <t>Palo Verde College</t>
  </si>
  <si>
    <t>Cerritos College</t>
  </si>
  <si>
    <t>I can’t rehire my PT people that leave</t>
  </si>
  <si>
    <t>Palomar College</t>
  </si>
  <si>
    <t>Monday – Thursday: 7:30 am to 7:00 pm; Friday: 7:30 am to 4:00 pm; Saturday: 9:00 am to 12 noon</t>
  </si>
  <si>
    <t>Monday – Thursday: 7:30 am to 6:00 pm; Friday: 7:30 am to 2:00 pm</t>
  </si>
  <si>
    <t>In the planning stages…registration appointments and basic correspondence will be communicated through email.  I don’t know about class schedules.</t>
  </si>
  <si>
    <t>We lost 2 student workers (PT).</t>
  </si>
  <si>
    <t>M-Th 7:30-8:00pm; F 7:30-5:00pm</t>
  </si>
  <si>
    <t>Changed Hours of Operation</t>
  </si>
  <si>
    <t>Allow Phone Registration</t>
  </si>
  <si>
    <t>Allow Walk In Registration</t>
  </si>
  <si>
    <t>Reducing Mailing</t>
  </si>
  <si>
    <t>Canceled Travel &amp; Registration</t>
  </si>
  <si>
    <t>We will reduce mailing and send more correspondence via email.</t>
  </si>
  <si>
    <t>We no longer have student hourly's (we used to have an average of 12 - 20 per term).</t>
  </si>
  <si>
    <t>Doing our best to get rid of paper mailings and utilize a Campus Portal for any and all “communications management” with ALL constituencies.</t>
  </si>
  <si>
    <t>Employee Reduction Including Defunding of Positions</t>
  </si>
  <si>
    <r>
      <t xml:space="preserve">Require </t>
    </r>
    <r>
      <rPr>
        <u val="single"/>
        <sz val="11"/>
        <rFont val="Calibri"/>
        <family val="2"/>
      </rPr>
      <t>All</t>
    </r>
    <r>
      <rPr>
        <sz val="11"/>
        <rFont val="Calibri"/>
        <family val="2"/>
      </rPr>
      <t xml:space="preserve"> K-12 to Take Assessment Test Regardless of Type of Enrollment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</si>
</sst>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1"/>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2" fillId="0" borderId="0" xfId="0" applyFont="1" applyAlignment="1">
      <alignment/>
    </xf>
    <xf numFmtId="0" fontId="2" fillId="0" borderId="0" xfId="0" applyFont="1" applyAlignment="1">
      <alignment/>
    </xf>
    <xf numFmtId="0" fontId="20" fillId="0" borderId="0" xfId="0" applyFont="1" applyAlignment="1">
      <alignment/>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worksheet" Target="worksheets/sheet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295"/>
          <c:y val="0.0835"/>
          <c:w val="0.64075"/>
          <c:h val="0.8795"/>
        </c:manualLayout>
      </c:layout>
      <c:pieChart>
        <c:varyColors val="1"/>
        <c:ser>
          <c:idx val="0"/>
          <c:order val="0"/>
          <c:tx>
            <c:strRef>
              <c:f>Summary!$A$2</c:f>
              <c:strCache>
                <c:ptCount val="1"/>
                <c:pt idx="0">
                  <c:v>Changed Hours of Operation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Summary!$B$1:$E$1</c:f>
              <c:strCache>
                <c:ptCount val="4"/>
                <c:pt idx="0">
                  <c:v>Yes</c:v>
                </c:pt>
                <c:pt idx="1">
                  <c:v>No</c:v>
                </c:pt>
                <c:pt idx="2">
                  <c:v>?</c:v>
                </c:pt>
                <c:pt idx="3">
                  <c:v>Proposed</c:v>
                </c:pt>
              </c:strCache>
            </c:strRef>
          </c:cat>
          <c:val>
            <c:numRef>
              <c:f>Summary!$B$2:$E$2</c:f>
              <c:numCache>
                <c:ptCount val="4"/>
                <c:pt idx="0">
                  <c:v>19</c:v>
                </c:pt>
                <c:pt idx="1">
                  <c:v>21</c:v>
                </c:pt>
                <c:pt idx="2">
                  <c:v>1</c:v>
                </c:pt>
                <c:pt idx="3">
                  <c:v>4</c:v>
                </c:pt>
              </c:numCache>
            </c:numRef>
          </c:val>
        </c:ser>
      </c:pieChart>
      <c:spPr>
        <a:noFill/>
        <a:ln>
          <a:noFill/>
        </a:ln>
      </c:spPr>
    </c:plotArea>
    <c:legend>
      <c:legendPos val="r"/>
      <c:layout>
        <c:manualLayout>
          <c:xMode val="edge"/>
          <c:yMode val="edge"/>
          <c:x val="0.90825"/>
          <c:y val="0.45675"/>
          <c:w val="0.082"/>
          <c:h val="0.14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475"/>
          <c:y val="0.0835"/>
          <c:w val="0.6405"/>
          <c:h val="0.8795"/>
        </c:manualLayout>
      </c:layout>
      <c:pieChart>
        <c:varyColors val="1"/>
        <c:ser>
          <c:idx val="0"/>
          <c:order val="0"/>
          <c:tx>
            <c:strRef>
              <c:f>Summary!$A$3</c:f>
              <c:strCache>
                <c:ptCount val="1"/>
                <c:pt idx="0">
                  <c:v>Allow Phone Registration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Summary!$B$1:$D$1</c:f>
              <c:strCache>
                <c:ptCount val="3"/>
                <c:pt idx="0">
                  <c:v>Yes</c:v>
                </c:pt>
                <c:pt idx="1">
                  <c:v>No</c:v>
                </c:pt>
                <c:pt idx="2">
                  <c:v>?</c:v>
                </c:pt>
              </c:strCache>
            </c:strRef>
          </c:cat>
          <c:val>
            <c:numRef>
              <c:f>Summary!$B$3:$D$3</c:f>
              <c:numCache>
                <c:ptCount val="3"/>
                <c:pt idx="0">
                  <c:v>5</c:v>
                </c:pt>
                <c:pt idx="1">
                  <c:v>29</c:v>
                </c:pt>
                <c:pt idx="2">
                  <c:v>9</c:v>
                </c:pt>
              </c:numCache>
            </c:numRef>
          </c:val>
        </c:ser>
      </c:pieChart>
      <c:spPr>
        <a:noFill/>
        <a:ln>
          <a:noFill/>
        </a:ln>
      </c:spPr>
    </c:plotArea>
    <c:legend>
      <c:legendPos val="r"/>
      <c:layout>
        <c:manualLayout>
          <c:xMode val="edge"/>
          <c:yMode val="edge"/>
          <c:x val="0.94575"/>
          <c:y val="0.476"/>
          <c:w val="0.0445"/>
          <c:h val="0.10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475"/>
          <c:y val="0.0835"/>
          <c:w val="0.6405"/>
          <c:h val="0.8795"/>
        </c:manualLayout>
      </c:layout>
      <c:pieChart>
        <c:varyColors val="1"/>
        <c:ser>
          <c:idx val="0"/>
          <c:order val="0"/>
          <c:tx>
            <c:strRef>
              <c:f>Summary!$A$4</c:f>
              <c:strCache>
                <c:ptCount val="1"/>
                <c:pt idx="0">
                  <c:v>Allow Walk In Registration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Summary!$B$1:$D$1</c:f>
              <c:strCache>
                <c:ptCount val="3"/>
                <c:pt idx="0">
                  <c:v>Yes</c:v>
                </c:pt>
                <c:pt idx="1">
                  <c:v>No</c:v>
                </c:pt>
                <c:pt idx="2">
                  <c:v>?</c:v>
                </c:pt>
              </c:strCache>
            </c:strRef>
          </c:cat>
          <c:val>
            <c:numRef>
              <c:f>Summary!$B$4:$D$4</c:f>
              <c:numCache>
                <c:ptCount val="3"/>
                <c:pt idx="0">
                  <c:v>17</c:v>
                </c:pt>
                <c:pt idx="1">
                  <c:v>15</c:v>
                </c:pt>
                <c:pt idx="2">
                  <c:v>10</c:v>
                </c:pt>
              </c:numCache>
            </c:numRef>
          </c:val>
        </c:ser>
      </c:pieChart>
      <c:spPr>
        <a:noFill/>
        <a:ln>
          <a:noFill/>
        </a:ln>
      </c:spPr>
    </c:plotArea>
    <c:legend>
      <c:legendPos val="r"/>
      <c:layout>
        <c:manualLayout>
          <c:xMode val="edge"/>
          <c:yMode val="edge"/>
          <c:x val="0.94575"/>
          <c:y val="0.476"/>
          <c:w val="0.0445"/>
          <c:h val="0.10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475"/>
          <c:y val="0.0835"/>
          <c:w val="0.6405"/>
          <c:h val="0.8795"/>
        </c:manualLayout>
      </c:layout>
      <c:pieChart>
        <c:varyColors val="1"/>
        <c:ser>
          <c:idx val="0"/>
          <c:order val="0"/>
          <c:tx>
            <c:strRef>
              <c:f>Summary!$A$5</c:f>
              <c:strCache>
                <c:ptCount val="1"/>
                <c:pt idx="0">
                  <c:v>Reducing Mailing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Summary!$B$1:$D$1</c:f>
              <c:strCache>
                <c:ptCount val="3"/>
                <c:pt idx="0">
                  <c:v>Yes</c:v>
                </c:pt>
                <c:pt idx="1">
                  <c:v>No</c:v>
                </c:pt>
                <c:pt idx="2">
                  <c:v>?</c:v>
                </c:pt>
              </c:strCache>
            </c:strRef>
          </c:cat>
          <c:val>
            <c:numRef>
              <c:f>Summary!$B$5:$D$5</c:f>
              <c:numCache>
                <c:ptCount val="3"/>
                <c:pt idx="0">
                  <c:v>28</c:v>
                </c:pt>
                <c:pt idx="1">
                  <c:v>12</c:v>
                </c:pt>
                <c:pt idx="2">
                  <c:v>4</c:v>
                </c:pt>
              </c:numCache>
            </c:numRef>
          </c:val>
        </c:ser>
      </c:pieChart>
      <c:spPr>
        <a:noFill/>
        <a:ln>
          <a:noFill/>
        </a:ln>
      </c:spPr>
    </c:plotArea>
    <c:legend>
      <c:legendPos val="r"/>
      <c:layout>
        <c:manualLayout>
          <c:xMode val="edge"/>
          <c:yMode val="edge"/>
          <c:x val="0.94575"/>
          <c:y val="0.476"/>
          <c:w val="0.0445"/>
          <c:h val="0.10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475"/>
          <c:y val="0.0835"/>
          <c:w val="0.6405"/>
          <c:h val="0.8795"/>
        </c:manualLayout>
      </c:layout>
      <c:pieChart>
        <c:varyColors val="1"/>
        <c:ser>
          <c:idx val="0"/>
          <c:order val="0"/>
          <c:tx>
            <c:strRef>
              <c:f>Summary!$A$6</c:f>
              <c:strCache>
                <c:ptCount val="1"/>
                <c:pt idx="0">
                  <c:v>Hiring Freeze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Summary!$B$1:$D$1</c:f>
              <c:strCache>
                <c:ptCount val="3"/>
                <c:pt idx="0">
                  <c:v>Yes</c:v>
                </c:pt>
                <c:pt idx="1">
                  <c:v>No</c:v>
                </c:pt>
                <c:pt idx="2">
                  <c:v>?</c:v>
                </c:pt>
              </c:strCache>
            </c:strRef>
          </c:cat>
          <c:val>
            <c:numRef>
              <c:f>Summary!$B$6:$D$6</c:f>
              <c:numCache>
                <c:ptCount val="3"/>
                <c:pt idx="0">
                  <c:v>30</c:v>
                </c:pt>
                <c:pt idx="1">
                  <c:v>12</c:v>
                </c:pt>
                <c:pt idx="2">
                  <c:v>1</c:v>
                </c:pt>
              </c:numCache>
            </c:numRef>
          </c:val>
        </c:ser>
      </c:pieChart>
      <c:spPr>
        <a:noFill/>
        <a:ln>
          <a:noFill/>
        </a:ln>
      </c:spPr>
    </c:plotArea>
    <c:legend>
      <c:legendPos val="r"/>
      <c:layout>
        <c:manualLayout>
          <c:xMode val="edge"/>
          <c:yMode val="edge"/>
          <c:x val="0.94575"/>
          <c:y val="0.476"/>
          <c:w val="0.0445"/>
          <c:h val="0.10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4075"/>
          <c:y val="0.0835"/>
          <c:w val="0.6405"/>
          <c:h val="0.8795"/>
        </c:manualLayout>
      </c:layout>
      <c:pieChart>
        <c:varyColors val="1"/>
        <c:ser>
          <c:idx val="0"/>
          <c:order val="0"/>
          <c:tx>
            <c:strRef>
              <c:f>Summary!$A$7</c:f>
              <c:strCache>
                <c:ptCount val="1"/>
                <c:pt idx="0">
                  <c:v>Canceled Travel &amp; Registration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(Summary!$C$1,Summary!$F$1,Summary!$G$1,Summary!$H$1,Summary!$I$1)</c:f>
              <c:strCache>
                <c:ptCount val="5"/>
                <c:pt idx="0">
                  <c:v>No</c:v>
                </c:pt>
                <c:pt idx="1">
                  <c:v>Likely</c:v>
                </c:pt>
                <c:pt idx="2">
                  <c:v>All</c:v>
                </c:pt>
                <c:pt idx="3">
                  <c:v>Most</c:v>
                </c:pt>
                <c:pt idx="4">
                  <c:v>Some</c:v>
                </c:pt>
              </c:strCache>
            </c:strRef>
          </c:cat>
          <c:val>
            <c:numRef>
              <c:f>(Summary!$C$7,Summary!$F$7:$I$7)</c:f>
              <c:numCache>
                <c:ptCount val="5"/>
                <c:pt idx="0">
                  <c:v>7</c:v>
                </c:pt>
                <c:pt idx="1">
                  <c:v>4</c:v>
                </c:pt>
                <c:pt idx="2">
                  <c:v>20</c:v>
                </c:pt>
                <c:pt idx="3">
                  <c:v>13</c:v>
                </c:pt>
                <c:pt idx="4">
                  <c:v>2</c:v>
                </c:pt>
              </c:numCache>
            </c:numRef>
          </c:val>
        </c:ser>
      </c:pieChart>
      <c:spPr>
        <a:noFill/>
        <a:ln>
          <a:noFill/>
        </a:ln>
      </c:spPr>
    </c:plotArea>
    <c:legend>
      <c:legendPos val="r"/>
      <c:layout>
        <c:manualLayout>
          <c:xMode val="edge"/>
          <c:yMode val="edge"/>
          <c:x val="0.93175"/>
          <c:y val="0.4395"/>
          <c:w val="0.0585"/>
          <c:h val="0.18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535"/>
          <c:y val="0.12725"/>
          <c:w val="0.609"/>
          <c:h val="0.83575"/>
        </c:manualLayout>
      </c:layout>
      <c:pieChart>
        <c:varyColors val="1"/>
        <c:ser>
          <c:idx val="0"/>
          <c:order val="0"/>
          <c:tx>
            <c:strRef>
              <c:f>Summary!$A$8</c:f>
              <c:strCache>
                <c:ptCount val="1"/>
                <c:pt idx="0">
                  <c:v>Require All K-12 to Take Assessment Test Regardless of Type of Enrollment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(Summary!$B$1:$D$1,Summary!$J$1)</c:f>
              <c:strCache>
                <c:ptCount val="4"/>
                <c:pt idx="0">
                  <c:v>Yes</c:v>
                </c:pt>
                <c:pt idx="1">
                  <c:v>No</c:v>
                </c:pt>
                <c:pt idx="2">
                  <c:v>?</c:v>
                </c:pt>
                <c:pt idx="3">
                  <c:v>Future</c:v>
                </c:pt>
              </c:strCache>
            </c:strRef>
          </c:cat>
          <c:val>
            <c:numRef>
              <c:f>(Summary!$B$8:$D$8,Summary!$J$8)</c:f>
              <c:numCache>
                <c:ptCount val="4"/>
                <c:pt idx="0">
                  <c:v>13</c:v>
                </c:pt>
                <c:pt idx="1">
                  <c:v>28</c:v>
                </c:pt>
                <c:pt idx="2">
                  <c:v>4</c:v>
                </c:pt>
                <c:pt idx="3">
                  <c:v>1</c:v>
                </c:pt>
              </c:numCache>
            </c:numRef>
          </c:val>
        </c:ser>
      </c:pieChart>
      <c:spPr>
        <a:noFill/>
        <a:ln>
          <a:noFill/>
        </a:ln>
      </c:spPr>
    </c:plotArea>
    <c:legend>
      <c:legendPos val="r"/>
      <c:layout>
        <c:manualLayout>
          <c:xMode val="edge"/>
          <c:yMode val="edge"/>
          <c:x val="0.92625"/>
          <c:y val="0.47975"/>
          <c:w val="0.064"/>
          <c:h val="0.14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Chart 1"/>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B25">
      <selection activeCell="F50" sqref="F50"/>
    </sheetView>
  </sheetViews>
  <sheetFormatPr defaultColWidth="9.140625" defaultRowHeight="15"/>
  <cols>
    <col min="1" max="1" width="5.57421875" style="1" hidden="1" customWidth="1"/>
    <col min="2" max="2" width="4.57421875" style="1" customWidth="1"/>
    <col min="3" max="3" width="24.00390625" style="1" customWidth="1"/>
    <col min="4" max="4" width="9.7109375" style="1" customWidth="1"/>
    <col min="5" max="6" width="9.140625" style="1" customWidth="1"/>
    <col min="7" max="7" width="6.140625" style="1" customWidth="1"/>
    <col min="8" max="13" width="8.421875" style="1" customWidth="1"/>
    <col min="14" max="14" width="10.00390625" style="1" customWidth="1"/>
    <col min="15" max="15" width="7.8515625" style="1" customWidth="1"/>
    <col min="16" max="18" width="6.140625" style="1" customWidth="1"/>
    <col min="19" max="19" width="12.28125" style="1" customWidth="1"/>
    <col min="20" max="20" width="18.28125" style="1" customWidth="1"/>
    <col min="21" max="16384" width="9.140625" style="1" customWidth="1"/>
  </cols>
  <sheetData>
    <row r="1" spans="1:20" s="4" customFormat="1" ht="31.5" customHeight="1">
      <c r="A1" s="5"/>
      <c r="B1" s="7" t="s">
        <v>134</v>
      </c>
      <c r="C1" s="7" t="s">
        <v>0</v>
      </c>
      <c r="D1" s="7" t="s">
        <v>53</v>
      </c>
      <c r="E1" s="7"/>
      <c r="F1" s="7"/>
      <c r="G1" s="7"/>
      <c r="H1" s="7" t="s">
        <v>24</v>
      </c>
      <c r="I1" s="7"/>
      <c r="J1" s="7" t="s">
        <v>7</v>
      </c>
      <c r="K1" s="7"/>
      <c r="L1" s="7" t="s">
        <v>50</v>
      </c>
      <c r="M1" s="7"/>
      <c r="N1" s="7" t="s">
        <v>42</v>
      </c>
      <c r="O1" s="7" t="s">
        <v>14</v>
      </c>
      <c r="P1" s="7" t="s">
        <v>173</v>
      </c>
      <c r="Q1" s="7"/>
      <c r="R1" s="7"/>
      <c r="S1" s="7" t="s">
        <v>169</v>
      </c>
      <c r="T1" s="7" t="s">
        <v>174</v>
      </c>
    </row>
    <row r="2" spans="1:20" s="4" customFormat="1" ht="30">
      <c r="A2" s="5"/>
      <c r="B2" s="7"/>
      <c r="C2" s="7"/>
      <c r="D2" s="4" t="s">
        <v>66</v>
      </c>
      <c r="E2" s="4" t="s">
        <v>2</v>
      </c>
      <c r="F2" s="4" t="s">
        <v>3</v>
      </c>
      <c r="G2" s="4" t="s">
        <v>6</v>
      </c>
      <c r="H2" s="4" t="s">
        <v>8</v>
      </c>
      <c r="I2" s="4" t="s">
        <v>9</v>
      </c>
      <c r="J2" s="4" t="s">
        <v>8</v>
      </c>
      <c r="K2" s="4" t="s">
        <v>9</v>
      </c>
      <c r="L2" s="4" t="s">
        <v>9</v>
      </c>
      <c r="M2" s="4" t="s">
        <v>12</v>
      </c>
      <c r="N2" s="7"/>
      <c r="O2" s="7"/>
      <c r="Q2" s="4" t="s">
        <v>15</v>
      </c>
      <c r="R2" s="4" t="s">
        <v>16</v>
      </c>
      <c r="S2" s="7"/>
      <c r="T2" s="7"/>
    </row>
    <row r="3" spans="1:20" ht="15">
      <c r="A3" s="1">
        <v>1</v>
      </c>
      <c r="B3" s="1">
        <v>1</v>
      </c>
      <c r="C3" s="1" t="s">
        <v>109</v>
      </c>
      <c r="D3" s="1" t="s">
        <v>10</v>
      </c>
      <c r="G3" s="1">
        <v>0</v>
      </c>
      <c r="H3" s="1" t="s">
        <v>10</v>
      </c>
      <c r="I3" s="1" t="s">
        <v>10</v>
      </c>
      <c r="J3" s="1" t="s">
        <v>11</v>
      </c>
      <c r="K3" s="1" t="s">
        <v>10</v>
      </c>
      <c r="L3" s="1" t="s">
        <v>11</v>
      </c>
      <c r="M3" s="1" t="s">
        <v>110</v>
      </c>
      <c r="N3" s="1" t="s">
        <v>111</v>
      </c>
      <c r="O3" s="1" t="s">
        <v>11</v>
      </c>
      <c r="P3" s="1" t="s">
        <v>11</v>
      </c>
      <c r="R3" s="1">
        <v>1</v>
      </c>
      <c r="S3" s="1" t="s">
        <v>112</v>
      </c>
      <c r="T3" s="1" t="s">
        <v>10</v>
      </c>
    </row>
    <row r="4" spans="1:20" ht="15">
      <c r="A4" s="1">
        <v>1</v>
      </c>
      <c r="B4" s="1">
        <v>2</v>
      </c>
      <c r="C4" s="1" t="s">
        <v>36</v>
      </c>
      <c r="D4" s="1" t="s">
        <v>10</v>
      </c>
      <c r="G4" s="1">
        <v>0</v>
      </c>
      <c r="H4" s="1" t="s">
        <v>10</v>
      </c>
      <c r="I4" s="1" t="s">
        <v>10</v>
      </c>
      <c r="J4" s="1" t="s">
        <v>10</v>
      </c>
      <c r="K4" s="1" t="s">
        <v>10</v>
      </c>
      <c r="L4" s="1" t="s">
        <v>10</v>
      </c>
      <c r="M4" s="1" t="s">
        <v>37</v>
      </c>
      <c r="O4" s="1" t="s">
        <v>11</v>
      </c>
      <c r="P4" s="1" t="s">
        <v>10</v>
      </c>
      <c r="S4" s="1" t="s">
        <v>38</v>
      </c>
      <c r="T4" s="1" t="s">
        <v>11</v>
      </c>
    </row>
    <row r="5" spans="1:20" ht="15">
      <c r="A5" s="1">
        <v>1</v>
      </c>
      <c r="B5" s="1">
        <v>3</v>
      </c>
      <c r="C5" s="1" t="s">
        <v>55</v>
      </c>
      <c r="D5" s="1" t="s">
        <v>10</v>
      </c>
      <c r="G5" s="1">
        <v>0</v>
      </c>
      <c r="H5" s="1" t="s">
        <v>10</v>
      </c>
      <c r="I5" s="1" t="s">
        <v>10</v>
      </c>
      <c r="J5" s="1" t="s">
        <v>10</v>
      </c>
      <c r="K5" s="1" t="s">
        <v>10</v>
      </c>
      <c r="L5" s="1" t="s">
        <v>10</v>
      </c>
      <c r="O5" s="1" t="s">
        <v>10</v>
      </c>
      <c r="P5" s="1" t="s">
        <v>10</v>
      </c>
      <c r="S5" s="1" t="s">
        <v>10</v>
      </c>
      <c r="T5" s="1" t="s">
        <v>10</v>
      </c>
    </row>
    <row r="6" spans="1:20" ht="15">
      <c r="A6" s="1">
        <v>1</v>
      </c>
      <c r="B6" s="1">
        <v>4</v>
      </c>
      <c r="C6" s="1" t="s">
        <v>157</v>
      </c>
      <c r="D6" s="1" t="s">
        <v>10</v>
      </c>
      <c r="G6" s="1">
        <v>0</v>
      </c>
      <c r="H6" s="1" t="s">
        <v>10</v>
      </c>
      <c r="I6" s="1" t="s">
        <v>10</v>
      </c>
      <c r="J6" s="1" t="s">
        <v>10</v>
      </c>
      <c r="K6" s="1" t="s">
        <v>10</v>
      </c>
      <c r="L6" s="1" t="s">
        <v>10</v>
      </c>
      <c r="N6" s="1" t="s">
        <v>158</v>
      </c>
      <c r="O6" s="1" t="s">
        <v>10</v>
      </c>
      <c r="P6" s="1" t="s">
        <v>10</v>
      </c>
      <c r="S6" s="1" t="s">
        <v>112</v>
      </c>
      <c r="T6" s="1" t="s">
        <v>11</v>
      </c>
    </row>
    <row r="7" spans="1:20" ht="15">
      <c r="A7" s="1">
        <v>1</v>
      </c>
      <c r="B7" s="1">
        <v>5</v>
      </c>
      <c r="C7" s="1" t="s">
        <v>83</v>
      </c>
      <c r="D7" s="1" t="s">
        <v>11</v>
      </c>
      <c r="E7" s="1" t="s">
        <v>84</v>
      </c>
      <c r="F7" s="1" t="s">
        <v>85</v>
      </c>
      <c r="G7" s="1">
        <v>-12</v>
      </c>
      <c r="H7" s="1" t="s">
        <v>10</v>
      </c>
      <c r="I7" s="1" t="s">
        <v>10</v>
      </c>
      <c r="J7" s="1" t="s">
        <v>11</v>
      </c>
      <c r="K7" s="1" t="s">
        <v>10</v>
      </c>
      <c r="L7" s="1" t="s">
        <v>10</v>
      </c>
      <c r="M7" s="1" t="s">
        <v>86</v>
      </c>
      <c r="O7" s="1" t="s">
        <v>10</v>
      </c>
      <c r="P7" s="1" t="s">
        <v>10</v>
      </c>
      <c r="S7" s="1" t="s">
        <v>38</v>
      </c>
      <c r="T7" s="1" t="s">
        <v>11</v>
      </c>
    </row>
    <row r="8" spans="1:20" ht="15">
      <c r="A8" s="1">
        <v>1</v>
      </c>
      <c r="B8" s="1">
        <v>6</v>
      </c>
      <c r="C8" s="1" t="s">
        <v>99</v>
      </c>
      <c r="D8" s="1" t="s">
        <v>10</v>
      </c>
      <c r="G8" s="1">
        <v>0</v>
      </c>
      <c r="H8" s="1" t="s">
        <v>10</v>
      </c>
      <c r="I8" s="1" t="s">
        <v>18</v>
      </c>
      <c r="J8" s="1" t="s">
        <v>10</v>
      </c>
      <c r="K8" s="1" t="s">
        <v>10</v>
      </c>
      <c r="L8" s="1" t="s">
        <v>11</v>
      </c>
      <c r="M8" s="1" t="s">
        <v>100</v>
      </c>
      <c r="N8" s="1" t="s">
        <v>101</v>
      </c>
      <c r="O8" s="1" t="s">
        <v>11</v>
      </c>
      <c r="P8" s="1" t="s">
        <v>10</v>
      </c>
      <c r="S8" s="1" t="s">
        <v>38</v>
      </c>
      <c r="T8" s="1" t="s">
        <v>11</v>
      </c>
    </row>
    <row r="9" spans="1:20" ht="15">
      <c r="A9" s="1">
        <v>1</v>
      </c>
      <c r="B9" s="1">
        <v>7</v>
      </c>
      <c r="C9" s="1" t="s">
        <v>144</v>
      </c>
      <c r="D9" s="1" t="s">
        <v>11</v>
      </c>
      <c r="E9" s="1" t="s">
        <v>145</v>
      </c>
      <c r="F9" s="1" t="s">
        <v>146</v>
      </c>
      <c r="G9" s="1">
        <v>-4</v>
      </c>
      <c r="H9" s="1" t="s">
        <v>10</v>
      </c>
      <c r="I9" s="1" t="s">
        <v>10</v>
      </c>
      <c r="J9" s="1" t="s">
        <v>10</v>
      </c>
      <c r="K9" s="1" t="s">
        <v>10</v>
      </c>
      <c r="L9" s="1" t="s">
        <v>11</v>
      </c>
      <c r="M9" s="1" t="s">
        <v>148</v>
      </c>
      <c r="N9" s="1" t="s">
        <v>147</v>
      </c>
      <c r="O9" s="1" t="s">
        <v>11</v>
      </c>
      <c r="P9" s="1" t="s">
        <v>11</v>
      </c>
      <c r="Q9" s="1">
        <v>3</v>
      </c>
      <c r="S9" s="1" t="s">
        <v>26</v>
      </c>
      <c r="T9" s="1" t="s">
        <v>10</v>
      </c>
    </row>
    <row r="10" spans="1:20" ht="15">
      <c r="A10" s="1">
        <v>1</v>
      </c>
      <c r="B10" s="1">
        <v>8</v>
      </c>
      <c r="C10" s="1" t="s">
        <v>114</v>
      </c>
      <c r="D10" s="1" t="s">
        <v>10</v>
      </c>
      <c r="G10" s="1">
        <v>0</v>
      </c>
      <c r="H10" s="1" t="s">
        <v>10</v>
      </c>
      <c r="I10" s="1" t="s">
        <v>10</v>
      </c>
      <c r="J10" s="1" t="s">
        <v>11</v>
      </c>
      <c r="K10" s="1" t="s">
        <v>10</v>
      </c>
      <c r="L10" s="1" t="s">
        <v>10</v>
      </c>
      <c r="M10" s="1" t="s">
        <v>115</v>
      </c>
      <c r="O10" s="1" t="s">
        <v>11</v>
      </c>
      <c r="P10" s="1" t="s">
        <v>10</v>
      </c>
      <c r="S10" s="1" t="s">
        <v>112</v>
      </c>
      <c r="T10" s="1" t="s">
        <v>11</v>
      </c>
    </row>
    <row r="11" spans="1:20" ht="15">
      <c r="A11" s="1">
        <v>1</v>
      </c>
      <c r="B11" s="1">
        <v>9</v>
      </c>
      <c r="C11" s="1" t="s">
        <v>105</v>
      </c>
      <c r="D11" s="1" t="s">
        <v>11</v>
      </c>
      <c r="E11" s="1" t="s">
        <v>106</v>
      </c>
      <c r="F11" s="1" t="s">
        <v>107</v>
      </c>
      <c r="G11" s="1">
        <v>-12</v>
      </c>
      <c r="H11" s="1" t="s">
        <v>10</v>
      </c>
      <c r="I11" s="1" t="s">
        <v>10</v>
      </c>
      <c r="J11" s="1" t="s">
        <v>11</v>
      </c>
      <c r="K11" s="1" t="s">
        <v>10</v>
      </c>
      <c r="L11" s="1" t="s">
        <v>11</v>
      </c>
      <c r="M11" s="1" t="s">
        <v>108</v>
      </c>
      <c r="O11" s="1" t="s">
        <v>11</v>
      </c>
      <c r="P11" s="1" t="s">
        <v>11</v>
      </c>
      <c r="Q11" s="1">
        <v>3</v>
      </c>
      <c r="S11" s="1" t="s">
        <v>38</v>
      </c>
      <c r="T11" s="1" t="s">
        <v>10</v>
      </c>
    </row>
    <row r="12" spans="1:20" ht="15">
      <c r="A12" s="1">
        <v>1</v>
      </c>
      <c r="B12" s="1">
        <v>10</v>
      </c>
      <c r="C12" s="1" t="s">
        <v>117</v>
      </c>
      <c r="D12" s="1" t="s">
        <v>11</v>
      </c>
      <c r="F12" s="1" t="s">
        <v>118</v>
      </c>
      <c r="G12" s="1" t="s">
        <v>18</v>
      </c>
      <c r="H12" s="1" t="s">
        <v>10</v>
      </c>
      <c r="I12" s="1" t="s">
        <v>11</v>
      </c>
      <c r="J12" s="1" t="s">
        <v>11</v>
      </c>
      <c r="K12" s="1" t="s">
        <v>10</v>
      </c>
      <c r="L12" s="1" t="s">
        <v>10</v>
      </c>
      <c r="M12" s="1" t="s">
        <v>119</v>
      </c>
      <c r="O12" s="1" t="s">
        <v>11</v>
      </c>
      <c r="P12" s="1" t="s">
        <v>11</v>
      </c>
      <c r="Q12" s="1" t="s">
        <v>18</v>
      </c>
      <c r="R12" s="1" t="s">
        <v>18</v>
      </c>
      <c r="S12" s="1" t="s">
        <v>38</v>
      </c>
      <c r="T12" s="1" t="s">
        <v>11</v>
      </c>
    </row>
    <row r="13" spans="1:20" ht="15">
      <c r="A13" s="1">
        <v>1</v>
      </c>
      <c r="B13" s="1">
        <v>11</v>
      </c>
      <c r="C13" s="1" t="s">
        <v>51</v>
      </c>
      <c r="D13" s="1" t="s">
        <v>11</v>
      </c>
      <c r="F13" s="3" t="s">
        <v>52</v>
      </c>
      <c r="G13" s="1" t="s">
        <v>18</v>
      </c>
      <c r="H13" s="1" t="s">
        <v>10</v>
      </c>
      <c r="I13" s="1" t="s">
        <v>10</v>
      </c>
      <c r="J13" s="1" t="s">
        <v>11</v>
      </c>
      <c r="K13" s="1" t="s">
        <v>10</v>
      </c>
      <c r="L13" s="1" t="s">
        <v>11</v>
      </c>
      <c r="M13" s="1" t="s">
        <v>54</v>
      </c>
      <c r="O13" s="1" t="s">
        <v>11</v>
      </c>
      <c r="P13" s="1" t="s">
        <v>10</v>
      </c>
      <c r="S13" s="1" t="s">
        <v>38</v>
      </c>
      <c r="T13" s="1" t="s">
        <v>11</v>
      </c>
    </row>
    <row r="14" spans="1:20" ht="15">
      <c r="A14" s="1">
        <v>1</v>
      </c>
      <c r="B14" s="1">
        <v>12</v>
      </c>
      <c r="C14" s="1" t="s">
        <v>121</v>
      </c>
      <c r="D14" s="1" t="s">
        <v>10</v>
      </c>
      <c r="G14" s="1">
        <v>0</v>
      </c>
      <c r="H14" s="1" t="s">
        <v>10</v>
      </c>
      <c r="I14" s="1" t="s">
        <v>10</v>
      </c>
      <c r="J14" s="1" t="s">
        <v>11</v>
      </c>
      <c r="K14" s="1" t="s">
        <v>10</v>
      </c>
      <c r="L14" s="1" t="s">
        <v>11</v>
      </c>
      <c r="M14" s="2" t="s">
        <v>122</v>
      </c>
      <c r="O14" s="1" t="s">
        <v>18</v>
      </c>
      <c r="P14" s="1" t="s">
        <v>10</v>
      </c>
      <c r="S14" s="1" t="s">
        <v>112</v>
      </c>
      <c r="T14" s="1" t="s">
        <v>10</v>
      </c>
    </row>
    <row r="15" spans="1:20" ht="15">
      <c r="A15" s="1">
        <v>1</v>
      </c>
      <c r="B15" s="1">
        <v>13</v>
      </c>
      <c r="C15" s="1" t="s">
        <v>89</v>
      </c>
      <c r="D15" s="1" t="s">
        <v>10</v>
      </c>
      <c r="G15" s="1">
        <v>0</v>
      </c>
      <c r="H15" s="1" t="s">
        <v>10</v>
      </c>
      <c r="I15" s="1" t="s">
        <v>10</v>
      </c>
      <c r="J15" s="1" t="s">
        <v>10</v>
      </c>
      <c r="K15" s="1" t="s">
        <v>10</v>
      </c>
      <c r="L15" s="1" t="s">
        <v>10</v>
      </c>
      <c r="M15" s="1" t="s">
        <v>90</v>
      </c>
      <c r="N15" s="1" t="s">
        <v>91</v>
      </c>
      <c r="O15" s="1" t="s">
        <v>11</v>
      </c>
      <c r="P15" s="1" t="s">
        <v>11</v>
      </c>
      <c r="R15" s="1">
        <v>2</v>
      </c>
      <c r="S15" s="1" t="s">
        <v>112</v>
      </c>
      <c r="T15" s="1" t="s">
        <v>10</v>
      </c>
    </row>
    <row r="16" spans="1:20" ht="15">
      <c r="A16" s="1">
        <v>1</v>
      </c>
      <c r="B16" s="1">
        <v>14</v>
      </c>
      <c r="C16" s="1" t="s">
        <v>1</v>
      </c>
      <c r="D16" s="1" t="s">
        <v>11</v>
      </c>
      <c r="E16" s="1" t="s">
        <v>4</v>
      </c>
      <c r="F16" s="1" t="s">
        <v>5</v>
      </c>
      <c r="G16" s="1">
        <v>-12</v>
      </c>
      <c r="H16" s="1" t="s">
        <v>11</v>
      </c>
      <c r="I16" s="1" t="s">
        <v>10</v>
      </c>
      <c r="J16" s="1" t="s">
        <v>10</v>
      </c>
      <c r="K16" s="1" t="s">
        <v>10</v>
      </c>
      <c r="L16" s="1" t="s">
        <v>11</v>
      </c>
      <c r="M16" s="1" t="s">
        <v>13</v>
      </c>
      <c r="O16" s="1" t="s">
        <v>11</v>
      </c>
      <c r="P16" s="1" t="s">
        <v>11</v>
      </c>
      <c r="Q16" s="1">
        <v>0</v>
      </c>
      <c r="R16" s="1">
        <v>4</v>
      </c>
      <c r="S16" s="1" t="s">
        <v>10</v>
      </c>
      <c r="T16" s="1" t="s">
        <v>10</v>
      </c>
    </row>
    <row r="17" spans="1:20" ht="15">
      <c r="A17" s="1">
        <v>1</v>
      </c>
      <c r="B17" s="1">
        <v>15</v>
      </c>
      <c r="C17" s="1" t="s">
        <v>131</v>
      </c>
      <c r="D17" s="1" t="s">
        <v>11</v>
      </c>
      <c r="E17" s="1" t="s">
        <v>132</v>
      </c>
      <c r="F17" s="1" t="s">
        <v>133</v>
      </c>
      <c r="G17" s="1">
        <v>-3.5</v>
      </c>
      <c r="H17" s="1" t="s">
        <v>11</v>
      </c>
      <c r="I17" s="1" t="s">
        <v>10</v>
      </c>
      <c r="J17" s="1" t="s">
        <v>10</v>
      </c>
      <c r="K17" s="1" t="s">
        <v>11</v>
      </c>
      <c r="L17" s="1" t="s">
        <v>11</v>
      </c>
      <c r="M17" s="2" t="s">
        <v>170</v>
      </c>
      <c r="O17" s="1" t="s">
        <v>11</v>
      </c>
      <c r="P17" s="1" t="s">
        <v>10</v>
      </c>
      <c r="S17" s="1" t="s">
        <v>76</v>
      </c>
      <c r="T17" s="1" t="s">
        <v>10</v>
      </c>
    </row>
    <row r="18" spans="1:20" ht="15">
      <c r="A18" s="1">
        <v>1</v>
      </c>
      <c r="B18" s="1">
        <v>16</v>
      </c>
      <c r="C18" s="1" t="s">
        <v>27</v>
      </c>
      <c r="D18" s="1" t="s">
        <v>11</v>
      </c>
      <c r="E18" s="1" t="s">
        <v>28</v>
      </c>
      <c r="F18" s="1" t="s">
        <v>29</v>
      </c>
      <c r="G18" s="1">
        <v>-6.5</v>
      </c>
      <c r="H18" s="1" t="s">
        <v>10</v>
      </c>
      <c r="I18" s="1" t="s">
        <v>10</v>
      </c>
      <c r="J18" s="1" t="s">
        <v>18</v>
      </c>
      <c r="K18" s="1" t="s">
        <v>10</v>
      </c>
      <c r="L18" s="1" t="s">
        <v>11</v>
      </c>
      <c r="M18" s="1" t="s">
        <v>30</v>
      </c>
      <c r="N18" s="1" t="s">
        <v>31</v>
      </c>
      <c r="O18" s="1" t="s">
        <v>11</v>
      </c>
      <c r="P18" s="1" t="s">
        <v>10</v>
      </c>
      <c r="S18" s="1" t="s">
        <v>112</v>
      </c>
      <c r="T18" s="1" t="s">
        <v>10</v>
      </c>
    </row>
    <row r="19" spans="1:20" ht="15">
      <c r="A19" s="1">
        <v>1</v>
      </c>
      <c r="B19" s="1">
        <v>17</v>
      </c>
      <c r="C19" s="1" t="s">
        <v>69</v>
      </c>
      <c r="D19" s="1" t="s">
        <v>11</v>
      </c>
      <c r="F19" s="1" t="s">
        <v>70</v>
      </c>
      <c r="G19" s="1">
        <v>-4</v>
      </c>
      <c r="H19" s="1" t="s">
        <v>18</v>
      </c>
      <c r="J19" s="1" t="s">
        <v>18</v>
      </c>
      <c r="L19" s="1" t="s">
        <v>18</v>
      </c>
      <c r="N19" s="1" t="s">
        <v>71</v>
      </c>
      <c r="O19" s="1" t="s">
        <v>11</v>
      </c>
      <c r="P19" s="1" t="s">
        <v>10</v>
      </c>
      <c r="S19" s="1" t="s">
        <v>112</v>
      </c>
      <c r="T19" s="1" t="s">
        <v>10</v>
      </c>
    </row>
    <row r="20" spans="1:20" ht="15">
      <c r="A20" s="1">
        <v>1</v>
      </c>
      <c r="B20" s="1">
        <v>18</v>
      </c>
      <c r="C20" s="1" t="s">
        <v>97</v>
      </c>
      <c r="D20" s="1" t="s">
        <v>10</v>
      </c>
      <c r="G20" s="1">
        <v>0</v>
      </c>
      <c r="H20" s="1" t="s">
        <v>18</v>
      </c>
      <c r="J20" s="1" t="s">
        <v>18</v>
      </c>
      <c r="L20" s="1" t="s">
        <v>11</v>
      </c>
      <c r="M20" s="1" t="s">
        <v>98</v>
      </c>
      <c r="O20" s="1" t="s">
        <v>10</v>
      </c>
      <c r="P20" s="1" t="s">
        <v>10</v>
      </c>
      <c r="S20" s="1" t="s">
        <v>112</v>
      </c>
      <c r="T20" s="1" t="s">
        <v>18</v>
      </c>
    </row>
    <row r="21" spans="1:20" ht="15">
      <c r="A21" s="1">
        <v>1</v>
      </c>
      <c r="B21" s="1">
        <v>19</v>
      </c>
      <c r="C21" s="1" t="s">
        <v>102</v>
      </c>
      <c r="D21" s="1" t="s">
        <v>67</v>
      </c>
      <c r="E21" s="1" t="s">
        <v>103</v>
      </c>
      <c r="F21" s="1" t="s">
        <v>137</v>
      </c>
      <c r="G21" s="1">
        <v>-7</v>
      </c>
      <c r="H21" s="1" t="s">
        <v>10</v>
      </c>
      <c r="I21" s="1" t="s">
        <v>10</v>
      </c>
      <c r="J21" s="1" t="s">
        <v>10</v>
      </c>
      <c r="K21" s="1" t="s">
        <v>10</v>
      </c>
      <c r="L21" s="1" t="s">
        <v>10</v>
      </c>
      <c r="M21" s="1" t="s">
        <v>104</v>
      </c>
      <c r="O21" s="1" t="s">
        <v>11</v>
      </c>
      <c r="P21" s="1" t="s">
        <v>10</v>
      </c>
      <c r="S21" s="1" t="s">
        <v>26</v>
      </c>
      <c r="T21" s="1" t="s">
        <v>10</v>
      </c>
    </row>
    <row r="22" spans="1:20" ht="15">
      <c r="A22" s="1">
        <v>1</v>
      </c>
      <c r="B22" s="1">
        <v>20</v>
      </c>
      <c r="C22" s="1" t="s">
        <v>149</v>
      </c>
      <c r="D22" s="1" t="s">
        <v>26</v>
      </c>
      <c r="G22" s="1">
        <v>0</v>
      </c>
      <c r="L22" s="1" t="s">
        <v>11</v>
      </c>
      <c r="M22" s="1" t="s">
        <v>150</v>
      </c>
      <c r="O22" s="1" t="s">
        <v>11</v>
      </c>
      <c r="P22" s="1" t="s">
        <v>11</v>
      </c>
      <c r="R22" s="1">
        <v>1</v>
      </c>
      <c r="S22" s="1" t="s">
        <v>112</v>
      </c>
      <c r="T22" s="1" t="s">
        <v>11</v>
      </c>
    </row>
    <row r="23" spans="1:20" ht="15">
      <c r="A23" s="1">
        <v>1</v>
      </c>
      <c r="B23" s="1">
        <v>21</v>
      </c>
      <c r="C23" s="1" t="s">
        <v>113</v>
      </c>
      <c r="D23" s="1" t="s">
        <v>10</v>
      </c>
      <c r="G23" s="1">
        <v>0</v>
      </c>
      <c r="H23" s="1" t="s">
        <v>10</v>
      </c>
      <c r="I23" s="1" t="s">
        <v>10</v>
      </c>
      <c r="J23" s="1" t="s">
        <v>10</v>
      </c>
      <c r="K23" s="1" t="s">
        <v>10</v>
      </c>
      <c r="L23" s="1" t="s">
        <v>11</v>
      </c>
      <c r="M23" s="1" t="s">
        <v>116</v>
      </c>
      <c r="O23" s="1" t="s">
        <v>11</v>
      </c>
      <c r="P23" s="1" t="s">
        <v>10</v>
      </c>
      <c r="S23" s="1" t="s">
        <v>112</v>
      </c>
      <c r="T23" s="1" t="s">
        <v>10</v>
      </c>
    </row>
    <row r="24" spans="1:20" ht="15">
      <c r="A24" s="1">
        <v>1</v>
      </c>
      <c r="B24" s="1">
        <v>22</v>
      </c>
      <c r="C24" s="1" t="s">
        <v>56</v>
      </c>
      <c r="D24" s="1" t="s">
        <v>10</v>
      </c>
      <c r="E24" s="1" t="s">
        <v>138</v>
      </c>
      <c r="G24" s="1">
        <v>0</v>
      </c>
      <c r="H24" s="1" t="s">
        <v>10</v>
      </c>
      <c r="I24" s="1" t="s">
        <v>10</v>
      </c>
      <c r="J24" s="1" t="s">
        <v>10</v>
      </c>
      <c r="K24" s="1" t="s">
        <v>10</v>
      </c>
      <c r="L24" s="1" t="s">
        <v>11</v>
      </c>
      <c r="M24" s="1" t="s">
        <v>57</v>
      </c>
      <c r="O24" s="1" t="s">
        <v>11</v>
      </c>
      <c r="P24" s="1" t="s">
        <v>11</v>
      </c>
      <c r="R24" s="1" t="s">
        <v>18</v>
      </c>
      <c r="S24" s="1" t="s">
        <v>26</v>
      </c>
      <c r="T24" s="1" t="s">
        <v>10</v>
      </c>
    </row>
    <row r="25" spans="1:20" ht="15">
      <c r="A25" s="1">
        <v>1</v>
      </c>
      <c r="B25" s="1">
        <v>23</v>
      </c>
      <c r="C25" s="1" t="s">
        <v>43</v>
      </c>
      <c r="D25" s="1" t="s">
        <v>10</v>
      </c>
      <c r="E25" s="1" t="s">
        <v>44</v>
      </c>
      <c r="G25" s="1">
        <v>0</v>
      </c>
      <c r="H25" s="1" t="s">
        <v>10</v>
      </c>
      <c r="I25" s="1" t="s">
        <v>10</v>
      </c>
      <c r="J25" s="1" t="s">
        <v>10</v>
      </c>
      <c r="K25" s="1" t="s">
        <v>10</v>
      </c>
      <c r="L25" s="1" t="s">
        <v>11</v>
      </c>
      <c r="M25" s="1" t="s">
        <v>45</v>
      </c>
      <c r="O25" s="1" t="s">
        <v>11</v>
      </c>
      <c r="P25" s="1" t="s">
        <v>10</v>
      </c>
      <c r="S25" s="1" t="s">
        <v>38</v>
      </c>
      <c r="T25" s="1" t="s">
        <v>10</v>
      </c>
    </row>
    <row r="26" spans="1:20" ht="15">
      <c r="A26" s="1">
        <v>1</v>
      </c>
      <c r="B26" s="1">
        <v>24</v>
      </c>
      <c r="C26" s="1" t="s">
        <v>142</v>
      </c>
      <c r="D26" s="1" t="s">
        <v>10</v>
      </c>
      <c r="G26" s="1">
        <v>0</v>
      </c>
      <c r="H26" s="1" t="s">
        <v>18</v>
      </c>
      <c r="I26" s="1" t="s">
        <v>18</v>
      </c>
      <c r="J26" s="1" t="s">
        <v>18</v>
      </c>
      <c r="K26" s="1" t="s">
        <v>18</v>
      </c>
      <c r="L26" s="1" t="s">
        <v>18</v>
      </c>
      <c r="N26" s="1" t="s">
        <v>143</v>
      </c>
      <c r="O26" s="1" t="s">
        <v>11</v>
      </c>
      <c r="P26" s="1" t="s">
        <v>10</v>
      </c>
      <c r="S26" s="1" t="s">
        <v>112</v>
      </c>
      <c r="T26" s="1" t="s">
        <v>10</v>
      </c>
    </row>
    <row r="27" spans="1:20" ht="15">
      <c r="A27" s="1">
        <v>1</v>
      </c>
      <c r="B27" s="1">
        <v>25</v>
      </c>
      <c r="C27" s="1" t="s">
        <v>65</v>
      </c>
      <c r="D27" s="1" t="s">
        <v>67</v>
      </c>
      <c r="E27" s="1" t="s">
        <v>135</v>
      </c>
      <c r="F27" s="1" t="s">
        <v>136</v>
      </c>
      <c r="G27" s="1">
        <v>-4</v>
      </c>
      <c r="H27" s="1" t="s">
        <v>10</v>
      </c>
      <c r="I27" s="1" t="s">
        <v>10</v>
      </c>
      <c r="J27" s="1" t="s">
        <v>11</v>
      </c>
      <c r="K27" s="1" t="s">
        <v>10</v>
      </c>
      <c r="L27" s="1" t="s">
        <v>10</v>
      </c>
      <c r="O27" s="1" t="s">
        <v>10</v>
      </c>
      <c r="P27" s="1" t="s">
        <v>10</v>
      </c>
      <c r="S27" s="1" t="s">
        <v>112</v>
      </c>
      <c r="T27" s="1" t="s">
        <v>10</v>
      </c>
    </row>
    <row r="28" spans="1:20" ht="15">
      <c r="A28" s="1">
        <v>1</v>
      </c>
      <c r="B28" s="1">
        <v>26</v>
      </c>
      <c r="C28" s="1" t="s">
        <v>123</v>
      </c>
      <c r="D28" s="1" t="s">
        <v>67</v>
      </c>
      <c r="G28" s="1" t="s">
        <v>18</v>
      </c>
      <c r="H28" s="1" t="s">
        <v>11</v>
      </c>
      <c r="I28" s="1" t="s">
        <v>10</v>
      </c>
      <c r="J28" s="1" t="s">
        <v>10</v>
      </c>
      <c r="K28" s="1" t="s">
        <v>10</v>
      </c>
      <c r="L28" s="1" t="s">
        <v>11</v>
      </c>
      <c r="M28" s="1" t="s">
        <v>124</v>
      </c>
      <c r="N28" s="1" t="s">
        <v>125</v>
      </c>
      <c r="O28" s="1" t="s">
        <v>11</v>
      </c>
      <c r="P28" s="1" t="s">
        <v>11</v>
      </c>
      <c r="R28" s="1" t="s">
        <v>18</v>
      </c>
      <c r="S28" s="1" t="s">
        <v>112</v>
      </c>
      <c r="T28" s="1" t="s">
        <v>126</v>
      </c>
    </row>
    <row r="29" spans="1:20" ht="15">
      <c r="A29" s="1">
        <v>1</v>
      </c>
      <c r="B29" s="1">
        <v>27</v>
      </c>
      <c r="C29" s="1" t="s">
        <v>127</v>
      </c>
      <c r="D29" s="1" t="s">
        <v>11</v>
      </c>
      <c r="E29" s="1" t="s">
        <v>129</v>
      </c>
      <c r="F29" s="1" t="s">
        <v>128</v>
      </c>
      <c r="G29" s="1">
        <v>-11.5</v>
      </c>
      <c r="H29" s="1" t="s">
        <v>18</v>
      </c>
      <c r="I29" s="1" t="s">
        <v>10</v>
      </c>
      <c r="J29" s="1" t="s">
        <v>18</v>
      </c>
      <c r="K29" s="1" t="s">
        <v>10</v>
      </c>
      <c r="L29" s="1" t="s">
        <v>11</v>
      </c>
      <c r="M29" s="1" t="s">
        <v>130</v>
      </c>
      <c r="O29" s="1" t="s">
        <v>11</v>
      </c>
      <c r="P29" s="1" t="s">
        <v>10</v>
      </c>
      <c r="S29" s="1" t="s">
        <v>38</v>
      </c>
      <c r="T29" s="1" t="s">
        <v>18</v>
      </c>
    </row>
    <row r="30" spans="1:20" ht="15">
      <c r="A30" s="1">
        <v>1</v>
      </c>
      <c r="B30" s="1">
        <v>28</v>
      </c>
      <c r="C30" s="1" t="s">
        <v>120</v>
      </c>
      <c r="D30" s="1" t="s">
        <v>10</v>
      </c>
      <c r="G30" s="1">
        <v>0</v>
      </c>
      <c r="H30" s="1" t="s">
        <v>18</v>
      </c>
      <c r="I30" s="1" t="s">
        <v>10</v>
      </c>
      <c r="J30" s="1" t="s">
        <v>18</v>
      </c>
      <c r="K30" s="1" t="s">
        <v>10</v>
      </c>
      <c r="L30" s="1" t="s">
        <v>10</v>
      </c>
      <c r="O30" s="1" t="s">
        <v>10</v>
      </c>
      <c r="P30" s="1" t="s">
        <v>10</v>
      </c>
      <c r="S30" s="1" t="s">
        <v>10</v>
      </c>
      <c r="T30" s="1" t="s">
        <v>18</v>
      </c>
    </row>
    <row r="31" spans="1:20" ht="15">
      <c r="A31" s="1">
        <v>1</v>
      </c>
      <c r="B31" s="1">
        <v>29</v>
      </c>
      <c r="C31" s="1" t="s">
        <v>68</v>
      </c>
      <c r="D31" s="1" t="s">
        <v>10</v>
      </c>
      <c r="G31" s="1">
        <v>0</v>
      </c>
      <c r="H31" s="1" t="s">
        <v>10</v>
      </c>
      <c r="I31" s="1" t="s">
        <v>10</v>
      </c>
      <c r="J31" s="1" t="s">
        <v>11</v>
      </c>
      <c r="K31" s="1" t="s">
        <v>10</v>
      </c>
      <c r="L31" s="1" t="s">
        <v>10</v>
      </c>
      <c r="O31" s="1" t="s">
        <v>10</v>
      </c>
      <c r="P31" s="1" t="s">
        <v>10</v>
      </c>
      <c r="S31" s="1" t="s">
        <v>10</v>
      </c>
      <c r="T31" s="1" t="s">
        <v>10</v>
      </c>
    </row>
    <row r="32" spans="1:20" ht="15">
      <c r="A32" s="1">
        <v>1</v>
      </c>
      <c r="B32" s="1">
        <v>30</v>
      </c>
      <c r="C32" s="1" t="s">
        <v>39</v>
      </c>
      <c r="D32" s="1" t="s">
        <v>11</v>
      </c>
      <c r="E32" s="1" t="s">
        <v>40</v>
      </c>
      <c r="F32" s="1" t="s">
        <v>41</v>
      </c>
      <c r="G32" s="1">
        <v>-4</v>
      </c>
      <c r="H32" s="1" t="s">
        <v>11</v>
      </c>
      <c r="I32" s="1" t="s">
        <v>11</v>
      </c>
      <c r="J32" s="1" t="s">
        <v>11</v>
      </c>
      <c r="K32" s="1" t="s">
        <v>10</v>
      </c>
      <c r="L32" s="1" t="s">
        <v>18</v>
      </c>
      <c r="N32" s="1" t="s">
        <v>171</v>
      </c>
      <c r="O32" s="1" t="s">
        <v>11</v>
      </c>
      <c r="P32" s="1" t="s">
        <v>10</v>
      </c>
      <c r="S32" s="1" t="s">
        <v>26</v>
      </c>
      <c r="T32" s="1" t="s">
        <v>10</v>
      </c>
    </row>
    <row r="33" spans="1:20" ht="15">
      <c r="A33" s="1">
        <v>1</v>
      </c>
      <c r="B33" s="1">
        <v>31</v>
      </c>
      <c r="C33" s="1" t="s">
        <v>20</v>
      </c>
      <c r="D33" s="1" t="s">
        <v>11</v>
      </c>
      <c r="E33" s="1" t="s">
        <v>23</v>
      </c>
      <c r="F33" s="1" t="s">
        <v>22</v>
      </c>
      <c r="G33" s="1">
        <v>-11</v>
      </c>
      <c r="H33" s="1" t="s">
        <v>10</v>
      </c>
      <c r="I33" s="1" t="s">
        <v>10</v>
      </c>
      <c r="J33" s="1" t="s">
        <v>10</v>
      </c>
      <c r="K33" s="1" t="s">
        <v>10</v>
      </c>
      <c r="L33" s="1" t="s">
        <v>11</v>
      </c>
      <c r="M33" s="1" t="s">
        <v>25</v>
      </c>
      <c r="N33" s="1" t="s">
        <v>21</v>
      </c>
      <c r="O33" s="1" t="s">
        <v>11</v>
      </c>
      <c r="P33" s="1" t="s">
        <v>26</v>
      </c>
      <c r="S33" s="1" t="s">
        <v>10</v>
      </c>
      <c r="T33" s="1" t="s">
        <v>11</v>
      </c>
    </row>
    <row r="34" spans="1:20" ht="15">
      <c r="A34" s="1">
        <v>1</v>
      </c>
      <c r="B34" s="1">
        <v>32</v>
      </c>
      <c r="C34" s="1" t="s">
        <v>32</v>
      </c>
      <c r="D34" s="1" t="s">
        <v>11</v>
      </c>
      <c r="E34" s="1" t="s">
        <v>33</v>
      </c>
      <c r="F34" s="1" t="s">
        <v>34</v>
      </c>
      <c r="G34" s="1">
        <v>-6</v>
      </c>
      <c r="H34" s="1" t="s">
        <v>10</v>
      </c>
      <c r="I34" s="1" t="s">
        <v>18</v>
      </c>
      <c r="J34" s="1" t="s">
        <v>11</v>
      </c>
      <c r="K34" s="1" t="s">
        <v>18</v>
      </c>
      <c r="L34" s="1" t="s">
        <v>11</v>
      </c>
      <c r="M34" s="1" t="s">
        <v>35</v>
      </c>
      <c r="O34" s="1" t="s">
        <v>11</v>
      </c>
      <c r="P34" s="1" t="s">
        <v>10</v>
      </c>
      <c r="S34" s="1" t="s">
        <v>112</v>
      </c>
      <c r="T34" s="1" t="s">
        <v>10</v>
      </c>
    </row>
    <row r="35" spans="1:20" ht="15">
      <c r="A35" s="1">
        <v>1</v>
      </c>
      <c r="B35" s="1">
        <v>33</v>
      </c>
      <c r="C35" s="1" t="s">
        <v>156</v>
      </c>
      <c r="D35" s="1" t="s">
        <v>10</v>
      </c>
      <c r="G35" s="1">
        <v>0</v>
      </c>
      <c r="H35" s="1" t="s">
        <v>10</v>
      </c>
      <c r="I35" s="1" t="s">
        <v>10</v>
      </c>
      <c r="J35" s="1" t="s">
        <v>11</v>
      </c>
      <c r="K35" s="1" t="s">
        <v>10</v>
      </c>
      <c r="L35" s="1" t="s">
        <v>10</v>
      </c>
      <c r="O35" s="1" t="s">
        <v>11</v>
      </c>
      <c r="P35" s="1" t="s">
        <v>10</v>
      </c>
      <c r="S35" s="1" t="s">
        <v>38</v>
      </c>
      <c r="T35" s="1" t="s">
        <v>10</v>
      </c>
    </row>
    <row r="36" spans="1:20" ht="15">
      <c r="A36" s="1">
        <v>1</v>
      </c>
      <c r="B36" s="1">
        <v>34</v>
      </c>
      <c r="C36" s="1" t="s">
        <v>159</v>
      </c>
      <c r="D36" s="1" t="s">
        <v>11</v>
      </c>
      <c r="E36" s="2" t="s">
        <v>160</v>
      </c>
      <c r="F36" s="1" t="s">
        <v>161</v>
      </c>
      <c r="G36" s="1">
        <v>-9</v>
      </c>
      <c r="H36" s="1" t="s">
        <v>10</v>
      </c>
      <c r="I36" s="1" t="s">
        <v>10</v>
      </c>
      <c r="J36" s="1" t="s">
        <v>10</v>
      </c>
      <c r="K36" s="1" t="s">
        <v>10</v>
      </c>
      <c r="L36" s="1" t="s">
        <v>11</v>
      </c>
      <c r="M36" s="2" t="s">
        <v>162</v>
      </c>
      <c r="N36" s="1" t="s">
        <v>163</v>
      </c>
      <c r="O36" s="1" t="s">
        <v>11</v>
      </c>
      <c r="P36" s="1" t="s">
        <v>11</v>
      </c>
      <c r="R36" s="1">
        <v>1</v>
      </c>
      <c r="S36" s="1" t="s">
        <v>112</v>
      </c>
      <c r="T36" s="1" t="s">
        <v>10</v>
      </c>
    </row>
    <row r="37" spans="1:20" ht="15">
      <c r="A37" s="1">
        <v>1</v>
      </c>
      <c r="B37" s="1">
        <v>35</v>
      </c>
      <c r="C37" s="1" t="s">
        <v>155</v>
      </c>
      <c r="D37" s="1" t="s">
        <v>10</v>
      </c>
      <c r="G37" s="1">
        <v>0</v>
      </c>
      <c r="H37" s="1" t="s">
        <v>10</v>
      </c>
      <c r="I37" s="1" t="s">
        <v>11</v>
      </c>
      <c r="J37" s="1" t="s">
        <v>11</v>
      </c>
      <c r="K37" s="1" t="s">
        <v>10</v>
      </c>
      <c r="L37" s="1" t="s">
        <v>11</v>
      </c>
      <c r="M37" s="1" t="s">
        <v>141</v>
      </c>
      <c r="O37" s="1" t="s">
        <v>10</v>
      </c>
      <c r="P37" s="1" t="s">
        <v>10</v>
      </c>
      <c r="S37" s="1" t="s">
        <v>38</v>
      </c>
      <c r="T37" s="1" t="s">
        <v>10</v>
      </c>
    </row>
    <row r="38" spans="1:20" ht="15">
      <c r="A38" s="1">
        <v>1</v>
      </c>
      <c r="B38" s="1">
        <v>36</v>
      </c>
      <c r="C38" s="3" t="s">
        <v>140</v>
      </c>
      <c r="D38" s="1" t="s">
        <v>10</v>
      </c>
      <c r="G38" s="1">
        <v>0</v>
      </c>
      <c r="H38" s="1" t="s">
        <v>10</v>
      </c>
      <c r="I38" s="1" t="s">
        <v>11</v>
      </c>
      <c r="J38" s="1" t="s">
        <v>11</v>
      </c>
      <c r="K38" s="1" t="s">
        <v>10</v>
      </c>
      <c r="L38" s="1" t="s">
        <v>11</v>
      </c>
      <c r="M38" s="1" t="s">
        <v>141</v>
      </c>
      <c r="O38" s="1" t="s">
        <v>10</v>
      </c>
      <c r="P38" s="1" t="s">
        <v>10</v>
      </c>
      <c r="S38" s="1" t="s">
        <v>38</v>
      </c>
      <c r="T38" s="1" t="s">
        <v>11</v>
      </c>
    </row>
    <row r="39" spans="1:20" ht="15">
      <c r="A39" s="1">
        <v>1</v>
      </c>
      <c r="B39" s="1">
        <v>37</v>
      </c>
      <c r="C39" s="1" t="s">
        <v>151</v>
      </c>
      <c r="D39" s="1" t="s">
        <v>67</v>
      </c>
      <c r="E39" s="1" t="s">
        <v>164</v>
      </c>
      <c r="F39" s="1" t="s">
        <v>152</v>
      </c>
      <c r="G39" s="1">
        <v>-11</v>
      </c>
      <c r="H39" s="1" t="s">
        <v>10</v>
      </c>
      <c r="I39" s="1" t="s">
        <v>10</v>
      </c>
      <c r="J39" s="1" t="s">
        <v>11</v>
      </c>
      <c r="K39" s="1" t="s">
        <v>10</v>
      </c>
      <c r="L39" s="1" t="s">
        <v>11</v>
      </c>
      <c r="M39" s="1" t="s">
        <v>153</v>
      </c>
      <c r="N39" s="1" t="s">
        <v>154</v>
      </c>
      <c r="O39" s="1" t="s">
        <v>10</v>
      </c>
      <c r="P39" s="1" t="s">
        <v>10</v>
      </c>
      <c r="S39" s="1" t="s">
        <v>38</v>
      </c>
      <c r="T39" s="1" t="s">
        <v>18</v>
      </c>
    </row>
    <row r="40" spans="1:20" ht="15">
      <c r="A40" s="1">
        <v>1</v>
      </c>
      <c r="B40" s="1">
        <v>38</v>
      </c>
      <c r="C40" s="1" t="s">
        <v>72</v>
      </c>
      <c r="D40" s="1" t="s">
        <v>10</v>
      </c>
      <c r="F40" s="1" t="s">
        <v>82</v>
      </c>
      <c r="G40" s="1">
        <v>2</v>
      </c>
      <c r="H40" s="1" t="s">
        <v>18</v>
      </c>
      <c r="I40" s="1" t="s">
        <v>10</v>
      </c>
      <c r="J40" s="1" t="s">
        <v>18</v>
      </c>
      <c r="K40" s="1" t="s">
        <v>10</v>
      </c>
      <c r="L40" s="1" t="s">
        <v>11</v>
      </c>
      <c r="M40" s="1" t="s">
        <v>73</v>
      </c>
      <c r="O40" s="1" t="s">
        <v>10</v>
      </c>
      <c r="P40" s="1" t="s">
        <v>10</v>
      </c>
      <c r="S40" s="1" t="s">
        <v>10</v>
      </c>
      <c r="T40" s="1" t="s">
        <v>10</v>
      </c>
    </row>
    <row r="41" spans="1:20" ht="15">
      <c r="A41" s="1">
        <v>1</v>
      </c>
      <c r="B41" s="1">
        <v>39</v>
      </c>
      <c r="C41" s="1" t="s">
        <v>17</v>
      </c>
      <c r="D41" s="1" t="s">
        <v>10</v>
      </c>
      <c r="G41" s="1">
        <v>0</v>
      </c>
      <c r="H41" s="1" t="s">
        <v>18</v>
      </c>
      <c r="J41" s="1" t="s">
        <v>18</v>
      </c>
      <c r="L41" s="1" t="s">
        <v>18</v>
      </c>
      <c r="N41" s="1" t="s">
        <v>19</v>
      </c>
      <c r="O41" s="1" t="s">
        <v>11</v>
      </c>
      <c r="P41" s="1" t="s">
        <v>11</v>
      </c>
      <c r="Q41" s="1">
        <v>6</v>
      </c>
      <c r="R41" s="1">
        <v>1</v>
      </c>
      <c r="S41" s="1" t="s">
        <v>112</v>
      </c>
      <c r="T41" s="1" t="s">
        <v>10</v>
      </c>
    </row>
    <row r="42" spans="1:20" ht="15">
      <c r="A42" s="1">
        <v>1</v>
      </c>
      <c r="B42" s="1">
        <v>40</v>
      </c>
      <c r="C42" s="1" t="s">
        <v>75</v>
      </c>
      <c r="D42" s="1" t="s">
        <v>18</v>
      </c>
      <c r="E42" s="1" t="s">
        <v>74</v>
      </c>
      <c r="G42" s="1" t="s">
        <v>18</v>
      </c>
      <c r="H42" s="1" t="s">
        <v>18</v>
      </c>
      <c r="J42" s="1" t="s">
        <v>11</v>
      </c>
      <c r="K42" s="1" t="s">
        <v>10</v>
      </c>
      <c r="L42" s="1" t="s">
        <v>11</v>
      </c>
      <c r="M42" s="1" t="s">
        <v>172</v>
      </c>
      <c r="O42" s="1" t="s">
        <v>11</v>
      </c>
      <c r="P42" s="1" t="s">
        <v>11</v>
      </c>
      <c r="Q42" s="1" t="s">
        <v>18</v>
      </c>
      <c r="R42" s="1" t="s">
        <v>18</v>
      </c>
      <c r="S42" s="1" t="s">
        <v>76</v>
      </c>
      <c r="T42" s="1" t="s">
        <v>11</v>
      </c>
    </row>
    <row r="43" spans="1:20" ht="15">
      <c r="A43" s="1">
        <v>1</v>
      </c>
      <c r="B43" s="1">
        <v>41</v>
      </c>
      <c r="C43" s="1" t="s">
        <v>62</v>
      </c>
      <c r="D43" s="1" t="s">
        <v>11</v>
      </c>
      <c r="F43" s="1" t="s">
        <v>63</v>
      </c>
      <c r="G43" s="1">
        <v>-8</v>
      </c>
      <c r="H43" s="1" t="s">
        <v>18</v>
      </c>
      <c r="J43" s="1" t="s">
        <v>18</v>
      </c>
      <c r="L43" s="1" t="s">
        <v>11</v>
      </c>
      <c r="M43" s="1" t="s">
        <v>64</v>
      </c>
      <c r="O43" s="1" t="s">
        <v>11</v>
      </c>
      <c r="P43" s="1" t="s">
        <v>11</v>
      </c>
      <c r="Q43" s="1" t="s">
        <v>18</v>
      </c>
      <c r="R43" s="1" t="s">
        <v>18</v>
      </c>
      <c r="S43" s="1" t="s">
        <v>112</v>
      </c>
      <c r="T43" s="1" t="s">
        <v>11</v>
      </c>
    </row>
    <row r="44" spans="1:20" ht="15">
      <c r="A44" s="1">
        <v>1</v>
      </c>
      <c r="B44" s="1">
        <v>42</v>
      </c>
      <c r="C44" s="1" t="s">
        <v>77</v>
      </c>
      <c r="D44" s="1" t="s">
        <v>11</v>
      </c>
      <c r="E44" s="1" t="s">
        <v>78</v>
      </c>
      <c r="F44" s="1" t="s">
        <v>79</v>
      </c>
      <c r="G44" s="1">
        <v>-15.7</v>
      </c>
      <c r="H44" s="1" t="s">
        <v>10</v>
      </c>
      <c r="I44" s="1" t="s">
        <v>10</v>
      </c>
      <c r="J44" s="1" t="s">
        <v>11</v>
      </c>
      <c r="K44" s="1" t="s">
        <v>10</v>
      </c>
      <c r="L44" s="1" t="s">
        <v>11</v>
      </c>
      <c r="M44" s="1" t="s">
        <v>80</v>
      </c>
      <c r="N44" s="1" t="s">
        <v>81</v>
      </c>
      <c r="O44" s="1" t="s">
        <v>10</v>
      </c>
      <c r="P44" s="1" t="s">
        <v>10</v>
      </c>
      <c r="S44" s="1" t="s">
        <v>112</v>
      </c>
      <c r="T44" s="1" t="s">
        <v>10</v>
      </c>
    </row>
    <row r="45" spans="1:20" ht="15">
      <c r="A45" s="1">
        <v>1</v>
      </c>
      <c r="B45" s="1">
        <v>43</v>
      </c>
      <c r="C45" s="1" t="s">
        <v>92</v>
      </c>
      <c r="D45" s="1" t="s">
        <v>11</v>
      </c>
      <c r="E45" s="1" t="s">
        <v>93</v>
      </c>
      <c r="F45" s="1" t="s">
        <v>94</v>
      </c>
      <c r="G45" s="1">
        <v>-2.5</v>
      </c>
      <c r="H45" s="1" t="s">
        <v>11</v>
      </c>
      <c r="I45" s="1" t="s">
        <v>10</v>
      </c>
      <c r="J45" s="1" t="s">
        <v>10</v>
      </c>
      <c r="K45" s="1" t="s">
        <v>10</v>
      </c>
      <c r="L45" s="1" t="s">
        <v>11</v>
      </c>
      <c r="M45" s="1" t="s">
        <v>96</v>
      </c>
      <c r="N45" s="1" t="s">
        <v>95</v>
      </c>
      <c r="O45" s="1" t="s">
        <v>11</v>
      </c>
      <c r="P45" s="1" t="s">
        <v>10</v>
      </c>
      <c r="S45" s="1" t="s">
        <v>38</v>
      </c>
      <c r="T45" s="1" t="s">
        <v>10</v>
      </c>
    </row>
    <row r="46" spans="1:20" ht="15">
      <c r="A46" s="1">
        <v>1</v>
      </c>
      <c r="B46" s="1">
        <v>44</v>
      </c>
      <c r="C46" s="1" t="s">
        <v>58</v>
      </c>
      <c r="D46" s="1" t="s">
        <v>11</v>
      </c>
      <c r="F46" s="1" t="s">
        <v>59</v>
      </c>
      <c r="G46" s="1" t="s">
        <v>18</v>
      </c>
      <c r="H46" s="1" t="s">
        <v>10</v>
      </c>
      <c r="I46" s="1" t="s">
        <v>10</v>
      </c>
      <c r="J46" s="1" t="s">
        <v>10</v>
      </c>
      <c r="K46" s="1" t="s">
        <v>10</v>
      </c>
      <c r="L46" s="1" t="s">
        <v>11</v>
      </c>
      <c r="M46" s="1" t="s">
        <v>60</v>
      </c>
      <c r="N46" s="1" t="s">
        <v>61</v>
      </c>
      <c r="O46" s="1" t="s">
        <v>11</v>
      </c>
      <c r="P46" s="1" t="s">
        <v>10</v>
      </c>
      <c r="S46" s="1" t="s">
        <v>112</v>
      </c>
      <c r="T46" s="1" t="s">
        <v>10</v>
      </c>
    </row>
    <row r="47" spans="1:20" ht="15">
      <c r="A47" s="1">
        <v>1</v>
      </c>
      <c r="B47" s="1">
        <v>45</v>
      </c>
      <c r="C47" s="1" t="s">
        <v>46</v>
      </c>
      <c r="D47" s="1" t="s">
        <v>11</v>
      </c>
      <c r="E47" s="1" t="s">
        <v>47</v>
      </c>
      <c r="F47" s="1" t="s">
        <v>48</v>
      </c>
      <c r="G47" s="1">
        <v>-9.5</v>
      </c>
      <c r="H47" s="1" t="s">
        <v>10</v>
      </c>
      <c r="I47" s="1" t="s">
        <v>10</v>
      </c>
      <c r="J47" s="1" t="s">
        <v>18</v>
      </c>
      <c r="K47" s="1" t="s">
        <v>18</v>
      </c>
      <c r="L47" s="1" t="s">
        <v>11</v>
      </c>
      <c r="M47" s="1" t="s">
        <v>49</v>
      </c>
      <c r="N47" s="1" t="s">
        <v>139</v>
      </c>
      <c r="O47" s="1" t="s">
        <v>11</v>
      </c>
      <c r="P47" s="1" t="s">
        <v>11</v>
      </c>
      <c r="Q47" s="1">
        <v>1</v>
      </c>
      <c r="R47" s="1">
        <v>3</v>
      </c>
      <c r="S47" s="1" t="s">
        <v>112</v>
      </c>
      <c r="T47" s="1" t="s">
        <v>10</v>
      </c>
    </row>
    <row r="48" spans="1:20" ht="15">
      <c r="A48" s="1">
        <v>1</v>
      </c>
      <c r="B48" s="1">
        <v>46</v>
      </c>
      <c r="C48" s="1" t="s">
        <v>88</v>
      </c>
      <c r="D48" s="1" t="s">
        <v>10</v>
      </c>
      <c r="G48" s="1">
        <v>0</v>
      </c>
      <c r="H48" s="1" t="s">
        <v>10</v>
      </c>
      <c r="I48" s="1" t="s">
        <v>11</v>
      </c>
      <c r="J48" s="1" t="s">
        <v>11</v>
      </c>
      <c r="K48" s="1" t="s">
        <v>10</v>
      </c>
      <c r="L48" s="1" t="s">
        <v>10</v>
      </c>
      <c r="M48" s="1" t="s">
        <v>87</v>
      </c>
      <c r="O48" s="1" t="s">
        <v>11</v>
      </c>
      <c r="P48" s="1" t="s">
        <v>10</v>
      </c>
      <c r="S48" s="1" t="s">
        <v>10</v>
      </c>
      <c r="T48" s="1" t="s">
        <v>11</v>
      </c>
    </row>
  </sheetData>
  <sheetProtection/>
  <mergeCells count="11">
    <mergeCell ref="T1:T2"/>
    <mergeCell ref="H1:I1"/>
    <mergeCell ref="D1:G1"/>
    <mergeCell ref="J1:K1"/>
    <mergeCell ref="L1:M1"/>
    <mergeCell ref="N1:N2"/>
    <mergeCell ref="C1:C2"/>
    <mergeCell ref="O1:O2"/>
    <mergeCell ref="B1:B2"/>
    <mergeCell ref="P1:R1"/>
    <mergeCell ref="S1:S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9"/>
  <sheetViews>
    <sheetView zoomScalePageLayoutView="0" workbookViewId="0" topLeftCell="A1">
      <selection activeCell="A11" sqref="A11"/>
    </sheetView>
  </sheetViews>
  <sheetFormatPr defaultColWidth="9.140625" defaultRowHeight="15"/>
  <cols>
    <col min="1" max="1" width="31.00390625" style="0" customWidth="1"/>
  </cols>
  <sheetData>
    <row r="1" spans="2:10" ht="15">
      <c r="B1" t="s">
        <v>11</v>
      </c>
      <c r="C1" t="s">
        <v>10</v>
      </c>
      <c r="D1" t="s">
        <v>18</v>
      </c>
      <c r="E1" t="s">
        <v>67</v>
      </c>
      <c r="F1" t="s">
        <v>26</v>
      </c>
      <c r="G1" t="s">
        <v>112</v>
      </c>
      <c r="H1" t="s">
        <v>38</v>
      </c>
      <c r="I1" t="s">
        <v>76</v>
      </c>
      <c r="J1" t="s">
        <v>126</v>
      </c>
    </row>
    <row r="2" spans="1:5" ht="15">
      <c r="A2" t="s">
        <v>165</v>
      </c>
      <c r="B2">
        <f>SUMIF(Data!D3:D48,"Yes",Data!A3:A48)</f>
        <v>19</v>
      </c>
      <c r="C2">
        <f>SUMIF(Data!D3:D48,"No",Data!A3:A48)</f>
        <v>21</v>
      </c>
      <c r="D2">
        <f>SUMIF(Data!D:G,"?",Data!A:A)</f>
        <v>1</v>
      </c>
      <c r="E2">
        <f>SUMIF(Data!D:G,"Proposed",Data!A:A)</f>
        <v>4</v>
      </c>
    </row>
    <row r="3" spans="1:4" ht="15">
      <c r="A3" t="s">
        <v>166</v>
      </c>
      <c r="B3">
        <f>SUMIF(Data!H3:H48,"Yes",Data!A3:A48)</f>
        <v>5</v>
      </c>
      <c r="C3">
        <f>SUMIF(Data!H3:H48,"No",Data!A:A)</f>
        <v>29</v>
      </c>
      <c r="D3">
        <f>SUMIF(Data!H3:H48,"?",Data!A:A)</f>
        <v>9</v>
      </c>
    </row>
    <row r="4" spans="1:4" ht="15">
      <c r="A4" t="s">
        <v>167</v>
      </c>
      <c r="B4">
        <f>SUMIF(Data!J4:J49,"Yes",Data!A4:A49)</f>
        <v>17</v>
      </c>
      <c r="C4">
        <f>SUMIF(Data!J4:J49,"No",Data!A:A)</f>
        <v>15</v>
      </c>
      <c r="D4">
        <f>SUMIF(Data!J4:J49,"?",Data!A:A)</f>
        <v>10</v>
      </c>
    </row>
    <row r="5" spans="1:4" ht="15">
      <c r="A5" t="s">
        <v>168</v>
      </c>
      <c r="B5">
        <f>SUMIF(Data!L3:L48,"Yes",Data!A5:A50)</f>
        <v>28</v>
      </c>
      <c r="C5">
        <f>SUMIF(Data!L3:L48,"No",Data!A:A)</f>
        <v>12</v>
      </c>
      <c r="D5">
        <f>SUMIF(Data!L3:L48,"?",Data!A:A)</f>
        <v>4</v>
      </c>
    </row>
    <row r="6" spans="1:4" ht="15">
      <c r="A6" t="s">
        <v>14</v>
      </c>
      <c r="B6">
        <f>SUMIF(Data!O3:O48,"Yes",Data!A6:A51)</f>
        <v>30</v>
      </c>
      <c r="C6">
        <f>SUMIF(Data!O3:O48,"No",Data!A:A)</f>
        <v>12</v>
      </c>
      <c r="D6">
        <f>SUMIF(Data!O3:O48,"?",Data!A:A)</f>
        <v>1</v>
      </c>
    </row>
    <row r="7" spans="1:9" ht="15">
      <c r="A7" s="6" t="s">
        <v>169</v>
      </c>
      <c r="C7">
        <f>SUMIF(Data!S:S,"No",Data!A:A)</f>
        <v>7</v>
      </c>
      <c r="F7">
        <f>SUMIF(Data!S:S,"Likely",Data!A:A)</f>
        <v>4</v>
      </c>
      <c r="G7">
        <f>SUMIF(Data!S:S,"All",Data!A:A)</f>
        <v>20</v>
      </c>
      <c r="H7">
        <f>SUMIF(Data!S:S,"Most",Data!A:A)</f>
        <v>13</v>
      </c>
      <c r="I7">
        <f>SUMIF(Data!S:S,"Some",Data!A:A)</f>
        <v>2</v>
      </c>
    </row>
    <row r="8" spans="1:10" ht="46.5" customHeight="1">
      <c r="A8" s="6" t="s">
        <v>174</v>
      </c>
      <c r="B8">
        <f>SUMIF(Data!T:T,"Yes",Data!A:A)</f>
        <v>13</v>
      </c>
      <c r="C8">
        <f>SUMIF(Data!T:T,"No",Data!A:A)</f>
        <v>28</v>
      </c>
      <c r="D8">
        <f>SUMIF(Data!T:T,"?",Data!A:A)</f>
        <v>4</v>
      </c>
      <c r="J8">
        <f>SUMIF(Data!T:T,"Future",Data!A:A)</f>
        <v>1</v>
      </c>
    </row>
    <row r="9" ht="15">
      <c r="A9"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Compton Educational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Sequeira</dc:creator>
  <cp:keywords/>
  <dc:description/>
  <cp:lastModifiedBy>Gerald Sequeira</cp:lastModifiedBy>
  <dcterms:created xsi:type="dcterms:W3CDTF">2009-07-30T23:09:14Z</dcterms:created>
  <dcterms:modified xsi:type="dcterms:W3CDTF">2009-08-04T02:06:24Z</dcterms:modified>
  <cp:category/>
  <cp:version/>
  <cp:contentType/>
  <cp:contentStatus/>
</cp:coreProperties>
</file>